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<sst xmlns="http://schemas.openxmlformats.org/spreadsheetml/2006/main" count="148" uniqueCount="110">
  <si>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</si>
  <si>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BOVINOS</t>
  </si>
  <si>
    <t>RENDIMIENTO (Kg carne/Há.)</t>
  </si>
  <si>
    <t>RAZA</t>
  </si>
  <si>
    <t>CLAVEL, ANGUS ROJO, MESTIZOS</t>
  </si>
  <si>
    <t>FECHA ESTIMADA  PRECIO VENTA</t>
  </si>
  <si>
    <t>Abril de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</si>
  <si>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</si>
  <si>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</si>
  <si>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</si>
  <si>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</si>
  <si>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</si>
  <si>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</si>
  <si>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</si>
  <si>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</si>
  <si>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Feria, Mercado Local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</si>
  <si>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</si>
  <si>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</si>
  <si>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</si>
  <si>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</si>
  <si>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</si>
  <si>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</si>
  <si>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</si>
  <si>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</si>
  <si>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</si>
  <si>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</si>
  <si>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</si>
  <si>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</si>
  <si>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</si>
  <si>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</si>
  <si>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</si>
  <si>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</si>
  <si>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</si>
  <si>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</si>
  <si>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</si>
  <si>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</si>
  <si>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</si>
  <si>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</si>
  <si>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</si>
  <si>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Aplicación Insecticida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</si>
  <si>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</si>
  <si>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</si>
  <si>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</si>
  <si>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</si>
  <si>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</si>
  <si>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</si>
  <si>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</si>
  <si>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</si>
  <si>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</si>
  <si>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</si>
  <si>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</si>
  <si>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</si>
  <si>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</si>
  <si>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</t>
  </si>
  <si>
    <t>Mayo-Septiembre</t>
  </si>
  <si>
    <t>Pradera Suplementaria</t>
  </si>
  <si>
    <t>ha</t>
  </si>
  <si>
    <t>Julio-Septiembre</t>
  </si>
  <si>
    <t xml:space="preserve">SANIDAD </t>
  </si>
  <si>
    <t>Anticlostridiales</t>
  </si>
  <si>
    <t>Dosis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</si>
  <si>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</si>
  <si>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</si>
  <si>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</si>
  <si>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</si>
  <si>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</si>
  <si>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</si>
  <si>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</si>
  <si>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Vacunas extras</t>
  </si>
  <si>
    <t>Noviembre</t>
  </si>
  <si>
    <t>Insumos Castración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</si>
  <si>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</si>
  <si>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</si>
  <si>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</si>
  <si>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</si>
  <si>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</si>
  <si>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</si>
  <si>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</si>
  <si>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</si>
  <si>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</si>
  <si>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</si>
  <si>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</si>
  <si>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</si>
  <si>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</si>
  <si>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</si>
  <si>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</si>
  <si>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</si>
  <si>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</si>
  <si>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</si>
  <si>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</si>
  <si>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</si>
  <si>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</si>
  <si>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</si>
  <si>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</si>
  <si>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</si>
  <si>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</si>
  <si>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</si>
  <si>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</si>
  <si>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</si>
  <si>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</si>
  <si>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</si>
  <si>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</si>
  <si>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</si>
  <si>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</si>
  <si>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 de carne)</t>
  </si>
  <si>
    <t>Rendimiento (Kg. carne/há)</t>
  </si>
  <si>
    <t>Costo unitario ($/Kg de carne) (*)</t>
  </si>
  <si>
    <t>(*): Este valor representa el valor mìnimo de venta del producto</t>
  </si>
  <si>
    <t>Carahue</t>
  </si>
  <si>
    <t>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</si>
</sst>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/>
    <xf numFmtId="3" fontId="2" fillId="2" borderId="16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3" fontId="2" fillId="2" borderId="53" xfId="0" applyNumberFormat="1" applyFont="1" applyFill="1" applyBorder="1"/>
    <xf numFmtId="49" fontId="2" fillId="2" borderId="53" xfId="0" applyNumberFormat="1" applyFont="1" applyFill="1" applyBorder="1"/>
    <xf numFmtId="49" fontId="4" fillId="2" borderId="53" xfId="0" applyNumberFormat="1" applyFont="1" applyFill="1" applyBorder="1"/>
    <xf numFmtId="0" fontId="0" fillId="2" borderId="56" xfId="0" applyFill="1" applyBorder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142874</xdr:rowOff>
    </xdr:from>
    <xdr:to>
      <xdr:col>7</xdr:col>
      <xdr:colOff>0</xdr:colOff>
      <xdr:row>7</xdr:row>
      <xdr:rowOff>36595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2874"/>
          <a:ext cx="5829300" cy="122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P23" sqref="P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1</v>
      </c>
      <c r="D9" s="112"/>
      <c r="E9" s="159" t="s">
        <v>2</v>
      </c>
      <c r="F9" s="160"/>
      <c r="G9" s="82">
        <v>800</v>
      </c>
    </row>
    <row r="10" spans="1:7" ht="38.25" customHeight="1" x14ac:dyDescent="0.25">
      <c r="A10" s="36"/>
      <c r="B10" s="74" t="s">
        <v>3</v>
      </c>
      <c r="C10" s="75" t="s">
        <v>4</v>
      </c>
      <c r="D10" s="112"/>
      <c r="E10" s="157" t="s">
        <v>5</v>
      </c>
      <c r="F10" s="158"/>
      <c r="G10" s="79" t="s">
        <v>109</v>
      </c>
    </row>
    <row r="11" spans="1:7" ht="18" customHeight="1" x14ac:dyDescent="0.25">
      <c r="A11" s="36"/>
      <c r="B11" s="74" t="s">
        <v>7</v>
      </c>
      <c r="C11" s="76" t="s">
        <v>8</v>
      </c>
      <c r="D11" s="112"/>
      <c r="E11" s="157" t="s">
        <v>9</v>
      </c>
      <c r="F11" s="158"/>
      <c r="G11" s="82">
        <v>2000</v>
      </c>
    </row>
    <row r="12" spans="1:7" ht="11.25" customHeight="1" x14ac:dyDescent="0.25">
      <c r="A12" s="36"/>
      <c r="B12" s="74" t="s">
        <v>10</v>
      </c>
      <c r="C12" s="77" t="s">
        <v>11</v>
      </c>
      <c r="D12" s="112"/>
      <c r="E12" s="109" t="s">
        <v>12</v>
      </c>
      <c r="F12" s="110"/>
      <c r="G12" s="80">
        <f>(G9*G11)</f>
        <v>1600000</v>
      </c>
    </row>
    <row r="13" spans="1:7" ht="11.25" customHeight="1" x14ac:dyDescent="0.25">
      <c r="A13" s="36"/>
      <c r="B13" s="74" t="s">
        <v>13</v>
      </c>
      <c r="C13" s="76" t="s">
        <v>108</v>
      </c>
      <c r="D13" s="112"/>
      <c r="E13" s="157" t="s">
        <v>14</v>
      </c>
      <c r="F13" s="158"/>
      <c r="G13" s="79" t="s">
        <v>15</v>
      </c>
    </row>
    <row r="14" spans="1:7" ht="13.5" customHeight="1" x14ac:dyDescent="0.25">
      <c r="A14" s="36"/>
      <c r="B14" s="74" t="s">
        <v>16</v>
      </c>
      <c r="C14" s="76" t="s">
        <v>108</v>
      </c>
      <c r="D14" s="112"/>
      <c r="E14" s="157" t="s">
        <v>17</v>
      </c>
      <c r="F14" s="158"/>
      <c r="G14" s="79" t="s">
        <v>6</v>
      </c>
    </row>
    <row r="15" spans="1:7" ht="25.5" customHeight="1" x14ac:dyDescent="0.25">
      <c r="A15" s="36"/>
      <c r="B15" s="74" t="s">
        <v>18</v>
      </c>
      <c r="C15" s="78">
        <v>44927</v>
      </c>
      <c r="D15" s="112"/>
      <c r="E15" s="161" t="s">
        <v>19</v>
      </c>
      <c r="F15" s="162"/>
      <c r="G15" s="81" t="s">
        <v>20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21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22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23</v>
      </c>
      <c r="C20" s="124" t="s">
        <v>24</v>
      </c>
      <c r="D20" s="124" t="s">
        <v>25</v>
      </c>
      <c r="E20" s="124" t="s">
        <v>26</v>
      </c>
      <c r="F20" s="124" t="s">
        <v>27</v>
      </c>
      <c r="G20" s="124" t="s">
        <v>28</v>
      </c>
    </row>
    <row r="21" spans="1:7" ht="12.75" customHeight="1" x14ac:dyDescent="0.25">
      <c r="A21" s="7"/>
      <c r="B21" s="108" t="s">
        <v>29</v>
      </c>
      <c r="C21" s="8" t="s">
        <v>30</v>
      </c>
      <c r="D21" s="83">
        <v>4</v>
      </c>
      <c r="E21" s="5" t="s">
        <v>31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32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33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23</v>
      </c>
      <c r="C25" s="131" t="s">
        <v>24</v>
      </c>
      <c r="D25" s="132" t="s">
        <v>25</v>
      </c>
      <c r="E25" s="133" t="s">
        <v>26</v>
      </c>
      <c r="F25" s="132" t="s">
        <v>27</v>
      </c>
      <c r="G25" s="133" t="s">
        <v>28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34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35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23</v>
      </c>
      <c r="C30" s="141" t="s">
        <v>24</v>
      </c>
      <c r="D30" s="142" t="s">
        <v>25</v>
      </c>
      <c r="E30" s="142" t="s">
        <v>26</v>
      </c>
      <c r="F30" s="143" t="s">
        <v>27</v>
      </c>
      <c r="G30" s="142" t="s">
        <v>28</v>
      </c>
    </row>
    <row r="31" spans="1:7" ht="12.75" customHeight="1" x14ac:dyDescent="0.25">
      <c r="A31" s="7"/>
      <c r="B31" s="108" t="s">
        <v>36</v>
      </c>
      <c r="C31" s="8" t="s">
        <v>37</v>
      </c>
      <c r="D31" s="83">
        <v>6.3100000000000003E-2</v>
      </c>
      <c r="E31" s="5" t="s">
        <v>38</v>
      </c>
      <c r="F31" s="6">
        <v>384000</v>
      </c>
      <c r="G31" s="6">
        <f t="shared" ref="G31" si="0">(D31*F31)</f>
        <v>24230.400000000001</v>
      </c>
    </row>
    <row r="32" spans="1:7" ht="12.75" customHeight="1" x14ac:dyDescent="0.25">
      <c r="A32" s="7"/>
      <c r="B32" s="108" t="s">
        <v>39</v>
      </c>
      <c r="C32" s="8" t="s">
        <v>37</v>
      </c>
      <c r="D32" s="83">
        <v>3.5000000000000003E-2</v>
      </c>
      <c r="E32" s="5" t="s">
        <v>40</v>
      </c>
      <c r="F32" s="6">
        <v>480000</v>
      </c>
      <c r="G32" s="6">
        <f>D32*F32</f>
        <v>16800</v>
      </c>
    </row>
    <row r="33" spans="1:11" ht="12.75" customHeight="1" x14ac:dyDescent="0.25">
      <c r="A33" s="4"/>
      <c r="B33" s="11" t="s">
        <v>41</v>
      </c>
      <c r="C33" s="12"/>
      <c r="D33" s="84"/>
      <c r="E33" s="84"/>
      <c r="F33" s="84"/>
      <c r="G33" s="85">
        <f>SUM(G31:G32)</f>
        <v>41030.400000000001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42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43</v>
      </c>
      <c r="C36" s="147" t="s">
        <v>44</v>
      </c>
      <c r="D36" s="147" t="s">
        <v>45</v>
      </c>
      <c r="E36" s="147" t="s">
        <v>26</v>
      </c>
      <c r="F36" s="147" t="s">
        <v>27</v>
      </c>
      <c r="G36" s="147" t="s">
        <v>28</v>
      </c>
      <c r="K36" s="67"/>
    </row>
    <row r="37" spans="1:11" ht="12.75" customHeight="1" x14ac:dyDescent="0.25">
      <c r="A37" s="7"/>
      <c r="B37" s="14" t="s">
        <v>46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47</v>
      </c>
      <c r="C38" s="16" t="s">
        <v>48</v>
      </c>
      <c r="D38" s="17">
        <v>100</v>
      </c>
      <c r="E38" s="104" t="s">
        <v>49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50</v>
      </c>
      <c r="C39" s="20" t="s">
        <v>48</v>
      </c>
      <c r="D39" s="110">
        <v>200</v>
      </c>
      <c r="E39" s="105" t="s">
        <v>40</v>
      </c>
      <c r="F39" s="18">
        <v>1300</v>
      </c>
      <c r="G39" s="18">
        <f>(D39*F39)</f>
        <v>260000</v>
      </c>
    </row>
    <row r="40" spans="1:11" ht="12.75" customHeight="1" x14ac:dyDescent="0.25">
      <c r="A40" s="7"/>
      <c r="B40" s="19" t="s">
        <v>51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52</v>
      </c>
      <c r="C41" s="16" t="s">
        <v>53</v>
      </c>
      <c r="D41" s="17">
        <v>30</v>
      </c>
      <c r="E41" s="104" t="s">
        <v>54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55</v>
      </c>
      <c r="C42" s="20" t="s">
        <v>56</v>
      </c>
      <c r="D42" s="110">
        <v>0.2</v>
      </c>
      <c r="E42" s="105" t="s">
        <v>57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58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59</v>
      </c>
      <c r="C44" s="16" t="s">
        <v>60</v>
      </c>
      <c r="D44" s="17">
        <v>4</v>
      </c>
      <c r="E44" s="104" t="s">
        <v>61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62</v>
      </c>
      <c r="C45" s="16" t="s">
        <v>60</v>
      </c>
      <c r="D45" s="110">
        <v>4</v>
      </c>
      <c r="E45" s="105" t="s">
        <v>61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63</v>
      </c>
      <c r="C46" s="16" t="s">
        <v>60</v>
      </c>
      <c r="D46" s="69">
        <v>4</v>
      </c>
      <c r="E46" s="106" t="s">
        <v>61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64</v>
      </c>
      <c r="C47" s="68" t="s">
        <v>53</v>
      </c>
      <c r="D47" s="69">
        <v>2</v>
      </c>
      <c r="E47" s="106" t="s">
        <v>65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66</v>
      </c>
      <c r="C48" s="68" t="s">
        <v>53</v>
      </c>
      <c r="D48" s="69">
        <v>2</v>
      </c>
      <c r="E48" s="106" t="s">
        <v>67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68</v>
      </c>
      <c r="C49" s="68" t="s">
        <v>60</v>
      </c>
      <c r="D49" s="69">
        <v>2</v>
      </c>
      <c r="E49" s="106" t="s">
        <v>69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70</v>
      </c>
      <c r="C50" s="68" t="s">
        <v>53</v>
      </c>
      <c r="D50" s="69">
        <v>2</v>
      </c>
      <c r="E50" s="106" t="s">
        <v>69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71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72</v>
      </c>
      <c r="C52" s="68" t="s">
        <v>73</v>
      </c>
      <c r="D52" s="69">
        <v>0.2</v>
      </c>
      <c r="E52" s="106" t="s">
        <v>40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74</v>
      </c>
      <c r="C53" s="22" t="s">
        <v>53</v>
      </c>
      <c r="D53" s="23">
        <v>2</v>
      </c>
      <c r="E53" s="107" t="s">
        <v>75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76</v>
      </c>
      <c r="C54" s="12"/>
      <c r="D54" s="12"/>
      <c r="E54" s="12"/>
      <c r="F54" s="148"/>
      <c r="G54" s="13">
        <f>SUM(G37:G53)</f>
        <v>746652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77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78</v>
      </c>
      <c r="C57" s="147" t="s">
        <v>44</v>
      </c>
      <c r="D57" s="147" t="s">
        <v>45</v>
      </c>
      <c r="E57" s="141" t="s">
        <v>26</v>
      </c>
      <c r="F57" s="147" t="s">
        <v>27</v>
      </c>
      <c r="G57" s="141" t="s">
        <v>28</v>
      </c>
    </row>
    <row r="58" spans="1:7" ht="12.75" customHeight="1" x14ac:dyDescent="0.25">
      <c r="A58" s="7"/>
      <c r="B58" s="108" t="s">
        <v>79</v>
      </c>
      <c r="C58" s="16" t="s">
        <v>24</v>
      </c>
      <c r="D58" s="98">
        <v>1</v>
      </c>
      <c r="E58" s="5" t="s">
        <v>80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81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82</v>
      </c>
      <c r="C61" s="87"/>
      <c r="D61" s="87"/>
      <c r="E61" s="87"/>
      <c r="F61" s="87"/>
      <c r="G61" s="100">
        <f>G22+G33+G54+G59</f>
        <v>987682.4</v>
      </c>
    </row>
    <row r="62" spans="1:7" ht="12" customHeight="1" x14ac:dyDescent="0.25">
      <c r="A62" s="36"/>
      <c r="B62" s="88" t="s">
        <v>83</v>
      </c>
      <c r="C62" s="89"/>
      <c r="D62" s="89"/>
      <c r="E62" s="89"/>
      <c r="F62" s="89"/>
      <c r="G62" s="101">
        <f>G61*0.05</f>
        <v>49384.12</v>
      </c>
    </row>
    <row r="63" spans="1:7" ht="12" customHeight="1" x14ac:dyDescent="0.25">
      <c r="A63" s="36"/>
      <c r="B63" s="90" t="s">
        <v>84</v>
      </c>
      <c r="C63" s="91"/>
      <c r="D63" s="91"/>
      <c r="E63" s="91"/>
      <c r="F63" s="91"/>
      <c r="G63" s="102">
        <f>G62+G61</f>
        <v>1037066.52</v>
      </c>
    </row>
    <row r="64" spans="1:7" ht="12" customHeight="1" x14ac:dyDescent="0.25">
      <c r="A64" s="36"/>
      <c r="B64" s="88" t="s">
        <v>85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25">
      <c r="A65" s="36"/>
      <c r="B65" s="92" t="s">
        <v>86</v>
      </c>
      <c r="C65" s="93"/>
      <c r="D65" s="93"/>
      <c r="E65" s="93"/>
      <c r="F65" s="93"/>
      <c r="G65" s="103">
        <f>G64-G63</f>
        <v>562933.48</v>
      </c>
    </row>
    <row r="66" spans="1:7" ht="12" customHeight="1" x14ac:dyDescent="0.25">
      <c r="A66" s="36"/>
      <c r="B66" s="37" t="s">
        <v>87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88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89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90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91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92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93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94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95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78</v>
      </c>
      <c r="C77" s="27" t="s">
        <v>96</v>
      </c>
      <c r="D77" s="42" t="s">
        <v>97</v>
      </c>
      <c r="E77" s="26"/>
      <c r="F77" s="26"/>
      <c r="G77" s="33"/>
    </row>
    <row r="78" spans="1:7" ht="12" customHeight="1" x14ac:dyDescent="0.25">
      <c r="A78" s="36"/>
      <c r="B78" s="43" t="s">
        <v>98</v>
      </c>
      <c r="C78" s="28">
        <f>G22</f>
        <v>80000</v>
      </c>
      <c r="D78" s="44">
        <f>(C78/C84)</f>
        <v>7.7140664033778658E-2</v>
      </c>
      <c r="E78" s="26"/>
      <c r="F78" s="26"/>
      <c r="G78" s="33"/>
    </row>
    <row r="79" spans="1:7" ht="12" customHeight="1" x14ac:dyDescent="0.25">
      <c r="A79" s="36"/>
      <c r="B79" s="43" t="s">
        <v>99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100</v>
      </c>
      <c r="C80" s="28">
        <f>G33</f>
        <v>41030.400000000001</v>
      </c>
      <c r="D80" s="44">
        <f>(C80/C84)</f>
        <v>3.9563903769644401E-2</v>
      </c>
      <c r="E80" s="26"/>
      <c r="F80" s="26"/>
      <c r="G80" s="33"/>
    </row>
    <row r="81" spans="1:7" ht="12" customHeight="1" x14ac:dyDescent="0.25">
      <c r="A81" s="36"/>
      <c r="B81" s="43" t="s">
        <v>43</v>
      </c>
      <c r="C81" s="28">
        <f>G54</f>
        <v>746652</v>
      </c>
      <c r="D81" s="44">
        <f>(C81/C84)</f>
        <v>0.71996538852686132</v>
      </c>
      <c r="E81" s="26"/>
      <c r="F81" s="26"/>
      <c r="G81" s="33"/>
    </row>
    <row r="82" spans="1:7" ht="12" customHeight="1" x14ac:dyDescent="0.25">
      <c r="A82" s="36"/>
      <c r="B82" s="43" t="s">
        <v>101</v>
      </c>
      <c r="C82" s="30">
        <f>G59</f>
        <v>120000</v>
      </c>
      <c r="D82" s="44">
        <f>(C82/C84)</f>
        <v>0.11571099605066799</v>
      </c>
      <c r="E82" s="32"/>
      <c r="F82" s="32"/>
      <c r="G82" s="33"/>
    </row>
    <row r="83" spans="1:7" ht="12" customHeight="1" x14ac:dyDescent="0.25">
      <c r="A83" s="36"/>
      <c r="B83" s="43" t="s">
        <v>102</v>
      </c>
      <c r="C83" s="30">
        <f>G62</f>
        <v>49384.12</v>
      </c>
      <c r="D83" s="44">
        <f>(C83/C84)</f>
        <v>4.7619047619047623E-2</v>
      </c>
      <c r="E83" s="32"/>
      <c r="F83" s="32"/>
      <c r="G83" s="33"/>
    </row>
    <row r="84" spans="1:7" ht="12.75" customHeight="1" thickBot="1" x14ac:dyDescent="0.3">
      <c r="A84" s="36"/>
      <c r="B84" s="45" t="s">
        <v>103</v>
      </c>
      <c r="C84" s="46">
        <f>SUM(C78:C83)</f>
        <v>1037066.52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104</v>
      </c>
      <c r="D87" s="62"/>
      <c r="E87" s="63"/>
      <c r="F87" s="31"/>
      <c r="G87" s="33"/>
    </row>
    <row r="88" spans="1:7" ht="24" customHeight="1" x14ac:dyDescent="0.25">
      <c r="A88" s="36"/>
      <c r="B88" s="94" t="s">
        <v>105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5" t="s">
        <v>106</v>
      </c>
      <c r="C89" s="46">
        <f>(G63/C88)</f>
        <v>1481.5236</v>
      </c>
      <c r="D89" s="46">
        <f>(G63/D88)</f>
        <v>1296.3331499999999</v>
      </c>
      <c r="E89" s="66">
        <f>(G63/E88)</f>
        <v>1152.2961333333333</v>
      </c>
      <c r="F89" s="59"/>
      <c r="G89" s="34"/>
    </row>
    <row r="90" spans="1:7" ht="15.6" customHeight="1" x14ac:dyDescent="0.25">
      <c r="A90" s="36"/>
      <c r="B90" s="50" t="s">
        <v>107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2023-04-27T14:37:26Z</dcterms:modified>
  <cp:category/>
  <cp:contentStatus/>
</cp:coreProperties>
</file>