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A 2023\"/>
    </mc:Choice>
  </mc:AlternateContent>
  <bookViews>
    <workbookView xWindow="0" yWindow="0" windowWidth="25200" windowHeight="11385"/>
  </bookViews>
  <sheets>
    <sheet name="ZAPALLO GUARDA" sheetId="1" r:id="rId1"/>
  </sheets>
  <definedNames>
    <definedName name="_xlnm.Print_Area" localSheetId="0">'ZAPALLO GUARDA'!$A$2:$G$90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52" i="1"/>
  <c r="G53" i="1"/>
  <c r="G54" i="1"/>
  <c r="G55" i="1"/>
  <c r="G50" i="1"/>
  <c r="G56" i="1" l="1"/>
  <c r="G12" i="1"/>
  <c r="G89" i="1" s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61" i="1"/>
  <c r="G63" i="1"/>
  <c r="G64" i="1"/>
  <c r="G65" i="1"/>
  <c r="G66" i="1"/>
  <c r="G67" i="1"/>
  <c r="G68" i="1"/>
  <c r="G69" i="1"/>
  <c r="G70" i="1"/>
  <c r="G72" i="1"/>
  <c r="G73" i="1"/>
  <c r="G74" i="1"/>
  <c r="G76" i="1"/>
  <c r="G77" i="1"/>
  <c r="G82" i="1"/>
  <c r="G83" i="1"/>
  <c r="G84" i="1" l="1"/>
  <c r="C107" i="1" s="1"/>
  <c r="G78" i="1"/>
  <c r="C106" i="1" s="1"/>
  <c r="G41" i="1"/>
  <c r="C105" i="1"/>
  <c r="C103" i="1" l="1"/>
  <c r="G46" i="1" l="1"/>
  <c r="G86" i="1" s="1"/>
  <c r="G87" i="1" l="1"/>
  <c r="C108" i="1" s="1"/>
  <c r="G88" i="1" l="1"/>
  <c r="E114" i="1" s="1"/>
  <c r="G90" i="1" l="1"/>
  <c r="C114" i="1"/>
  <c r="C109" i="1"/>
  <c r="D108" i="1" s="1"/>
  <c r="D114" i="1"/>
  <c r="D106" i="1" l="1"/>
  <c r="D103" i="1"/>
  <c r="D105" i="1"/>
  <c r="D107" i="1"/>
  <c r="D109" i="1" l="1"/>
</calcChain>
</file>

<file path=xl/sharedStrings.xml><?xml version="1.0" encoding="utf-8"?>
<sst xmlns="http://schemas.openxmlformats.org/spreadsheetml/2006/main" count="223" uniqueCount="132">
  <si>
    <t>RUBRO O CULTIVO</t>
  </si>
  <si>
    <t>VARIEDAD</t>
  </si>
  <si>
    <t>FECHA ESTIMADA  PRECIO VENTA</t>
  </si>
  <si>
    <t>Medio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</si>
  <si>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</si>
  <si>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</si>
  <si>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</si>
  <si>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</si>
  <si>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</si>
  <si>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</si>
  <si>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</si>
  <si>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</si>
  <si>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</si>
  <si>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</si>
  <si>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</si>
  <si>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</si>
  <si>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</si>
  <si>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</si>
  <si>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</si>
  <si>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</si>
  <si>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</si>
  <si>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</si>
  <si>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</si>
  <si>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</si>
  <si>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</si>
  <si>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</si>
  <si>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</si>
  <si>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</si>
  <si>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</si>
  <si>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</si>
  <si>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</si>
  <si>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</si>
  <si>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</si>
  <si>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</si>
  <si>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</si>
  <si>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</si>
  <si>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</si>
  <si>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</si>
  <si>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</si>
  <si>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</si>
  <si>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</si>
  <si>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</si>
  <si>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</si>
  <si>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</si>
  <si>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</si>
  <si>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</si>
  <si>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</si>
  <si>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</si>
  <si>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</si>
  <si>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</si>
  <si>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</si>
  <si>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</si>
  <si>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</si>
  <si>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</si>
  <si>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</si>
  <si>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</si>
  <si>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</si>
  <si>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</si>
  <si>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</si>
  <si>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Diaguita Camote</t>
  </si>
  <si>
    <t>NIVEL TECNOLOGICO</t>
  </si>
  <si>
    <t>REGION</t>
  </si>
  <si>
    <t>Lib. B. O'Higgins</t>
  </si>
  <si>
    <t>AREA</t>
  </si>
  <si>
    <t>Marzo- Abril</t>
  </si>
  <si>
    <t>FERIAS MAYORISTAS</t>
  </si>
  <si>
    <t>Marzo</t>
  </si>
  <si>
    <t>Sequia - heladas</t>
  </si>
  <si>
    <t>Riego pre-transplante</t>
  </si>
  <si>
    <t>Septiembre</t>
  </si>
  <si>
    <t>siembra directa</t>
  </si>
  <si>
    <t>Aplicación fitosanitario</t>
  </si>
  <si>
    <t>Octubre</t>
  </si>
  <si>
    <t>Aplicación fertilizante</t>
  </si>
  <si>
    <t>Riegos (2)</t>
  </si>
  <si>
    <t>Aplicación fitosanitario (2)</t>
  </si>
  <si>
    <t>Arreglo guías</t>
  </si>
  <si>
    <t>Noviembre</t>
  </si>
  <si>
    <t>Riegos (3)</t>
  </si>
  <si>
    <t>Diciembre</t>
  </si>
  <si>
    <t>Enero</t>
  </si>
  <si>
    <t>Corte</t>
  </si>
  <si>
    <t>marzo</t>
  </si>
  <si>
    <t>Hilerado</t>
  </si>
  <si>
    <t>Acarreo y carga</t>
  </si>
  <si>
    <t>Rastraje (2)</t>
  </si>
  <si>
    <t>septiembre - diciembre</t>
  </si>
  <si>
    <t>Acequiadura</t>
  </si>
  <si>
    <t>SEMILLAS</t>
  </si>
  <si>
    <t>Semilla Zapallo</t>
  </si>
  <si>
    <t>septiembre</t>
  </si>
  <si>
    <t>Urea</t>
  </si>
  <si>
    <t>Superfosfato triple</t>
  </si>
  <si>
    <t>Muriato de Potasio</t>
  </si>
  <si>
    <t>Nitrato de potasio</t>
  </si>
  <si>
    <t>Kelpac</t>
  </si>
  <si>
    <t>lt</t>
  </si>
  <si>
    <t>Julio</t>
  </si>
  <si>
    <t>Kendal</t>
  </si>
  <si>
    <t>Fosfimax</t>
  </si>
  <si>
    <t>Biotron</t>
  </si>
  <si>
    <t>FUNGICIDAS</t>
  </si>
  <si>
    <t>Azufre Mojable 80 wg</t>
  </si>
  <si>
    <t>Bravo 720</t>
  </si>
  <si>
    <t>Lt</t>
  </si>
  <si>
    <t>noviembre</t>
  </si>
  <si>
    <t>Topas 200 EW</t>
  </si>
  <si>
    <t>octubre</t>
  </si>
  <si>
    <t>Karate Zeon</t>
  </si>
  <si>
    <t>lts</t>
  </si>
  <si>
    <t>Mayo - Junio</t>
  </si>
  <si>
    <t>Vertimec 018 EC</t>
  </si>
  <si>
    <t>Septiembre - Octubre</t>
  </si>
  <si>
    <t>Flete</t>
  </si>
  <si>
    <t>c/u</t>
  </si>
  <si>
    <t>Abril-Mayo</t>
  </si>
  <si>
    <t>Sep - Nov</t>
  </si>
  <si>
    <t>Sep - Dic</t>
  </si>
  <si>
    <t>Oct - Dic</t>
  </si>
  <si>
    <t>Sep - Ene</t>
  </si>
  <si>
    <t>RENDIMIENTO (Kg/Há.)</t>
  </si>
  <si>
    <t>PRECIO ESPERADO ($/KG)</t>
  </si>
  <si>
    <t>Costo unitario ($/kg) (*)</t>
  </si>
  <si>
    <t>Acarreo cosecha</t>
  </si>
  <si>
    <t>Ingreso a la feria</t>
  </si>
  <si>
    <t>Rendimiento (kg/hà)</t>
  </si>
  <si>
    <t>ZAPALLO GUARDA</t>
  </si>
  <si>
    <t>Melgadura y prep.mesas</t>
  </si>
  <si>
    <t>RANCAGUA</t>
  </si>
  <si>
    <t>RANCAGUA/ TODAS</t>
  </si>
  <si>
    <t>3. Precio esperado por ventas corresponde a precio colocado en el domicilio del comprador (Feria Mayorista)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</si>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</sst>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166" fontId="16" fillId="0" borderId="16" applyFon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</cellStyleXfs>
  <cellXfs count="12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2" fillId="7" borderId="16" xfId="0" applyFont="1" applyFill="1" applyBorder="1" applyAlignment="1"/>
    <xf numFmtId="49" fontId="10" fillId="8" borderId="17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4" fillId="2" borderId="16" xfId="0" applyNumberFormat="1" applyFont="1" applyFill="1" applyBorder="1" applyAlignment="1">
      <alignment vertical="center"/>
    </xf>
    <xf numFmtId="0" fontId="12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4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1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49" fontId="10" fillId="8" borderId="28" xfId="0" applyNumberFormat="1" applyFont="1" applyFill="1" applyBorder="1" applyAlignment="1">
      <alignment vertical="center"/>
    </xf>
    <xf numFmtId="49" fontId="12" fillId="8" borderId="29" xfId="0" applyNumberFormat="1" applyFont="1" applyFill="1" applyBorder="1" applyAlignment="1"/>
    <xf numFmtId="49" fontId="10" fillId="2" borderId="30" xfId="0" applyNumberFormat="1" applyFont="1" applyFill="1" applyBorder="1" applyAlignment="1">
      <alignment vertical="center"/>
    </xf>
    <xf numFmtId="9" fontId="12" fillId="2" borderId="31" xfId="0" applyNumberFormat="1" applyFont="1" applyFill="1" applyBorder="1" applyAlignment="1"/>
    <xf numFmtId="49" fontId="10" fillId="8" borderId="32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vertical="center"/>
    </xf>
    <xf numFmtId="9" fontId="10" fillId="8" borderId="34" xfId="0" applyNumberFormat="1" applyFont="1" applyFill="1" applyBorder="1" applyAlignment="1">
      <alignment vertical="center"/>
    </xf>
    <xf numFmtId="0" fontId="12" fillId="9" borderId="37" xfId="0" applyFont="1" applyFill="1" applyBorder="1" applyAlignment="1"/>
    <xf numFmtId="0" fontId="12" fillId="2" borderId="16" xfId="0" applyFont="1" applyFill="1" applyBorder="1" applyAlignment="1">
      <alignment vertical="center"/>
    </xf>
    <xf numFmtId="49" fontId="12" fillId="2" borderId="16" xfId="0" applyNumberFormat="1" applyFont="1" applyFill="1" applyBorder="1" applyAlignment="1">
      <alignment vertical="center"/>
    </xf>
    <xf numFmtId="49" fontId="10" fillId="2" borderId="38" xfId="0" applyNumberFormat="1" applyFont="1" applyFill="1" applyBorder="1" applyAlignment="1">
      <alignment vertical="center"/>
    </xf>
    <xf numFmtId="0" fontId="12" fillId="2" borderId="39" xfId="0" applyFont="1" applyFill="1" applyBorder="1" applyAlignment="1"/>
    <xf numFmtId="0" fontId="12" fillId="2" borderId="40" xfId="0" applyFont="1" applyFill="1" applyBorder="1" applyAlignment="1"/>
    <xf numFmtId="49" fontId="12" fillId="2" borderId="41" xfId="0" applyNumberFormat="1" applyFont="1" applyFill="1" applyBorder="1" applyAlignment="1">
      <alignment vertical="center"/>
    </xf>
    <xf numFmtId="0" fontId="12" fillId="2" borderId="42" xfId="0" applyFont="1" applyFill="1" applyBorder="1" applyAlignment="1"/>
    <xf numFmtId="49" fontId="12" fillId="2" borderId="43" xfId="0" applyNumberFormat="1" applyFont="1" applyFill="1" applyBorder="1" applyAlignment="1">
      <alignment vertical="center"/>
    </xf>
    <xf numFmtId="0" fontId="12" fillId="2" borderId="44" xfId="0" applyFont="1" applyFill="1" applyBorder="1" applyAlignment="1"/>
    <xf numFmtId="0" fontId="12" fillId="2" borderId="45" xfId="0" applyFont="1" applyFill="1" applyBorder="1" applyAlignment="1"/>
    <xf numFmtId="0" fontId="10" fillId="7" borderId="16" xfId="0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49" fontId="15" fillId="9" borderId="16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46" xfId="0" applyFont="1" applyFill="1" applyBorder="1" applyAlignment="1">
      <alignment vertical="center"/>
    </xf>
    <xf numFmtId="49" fontId="10" fillId="8" borderId="47" xfId="0" applyNumberFormat="1" applyFont="1" applyFill="1" applyBorder="1" applyAlignment="1">
      <alignment vertical="center"/>
    </xf>
    <xf numFmtId="165" fontId="10" fillId="8" borderId="34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5" fillId="3" borderId="52" xfId="0" applyNumberFormat="1" applyFont="1" applyFill="1" applyBorder="1" applyAlignment="1">
      <alignment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vertical="center"/>
    </xf>
    <xf numFmtId="3" fontId="5" fillId="3" borderId="52" xfId="0" applyNumberFormat="1" applyFont="1" applyFill="1" applyBorder="1" applyAlignment="1">
      <alignment vertical="center"/>
    </xf>
    <xf numFmtId="0" fontId="0" fillId="2" borderId="4" xfId="0" applyFill="1" applyBorder="1"/>
    <xf numFmtId="49" fontId="18" fillId="3" borderId="53" xfId="0" applyNumberFormat="1" applyFont="1" applyFill="1" applyBorder="1" applyAlignment="1">
      <alignment vertical="center" wrapText="1"/>
    </xf>
    <xf numFmtId="3" fontId="19" fillId="0" borderId="51" xfId="0" applyNumberFormat="1" applyFont="1" applyFill="1" applyBorder="1" applyAlignment="1">
      <alignment horizontal="right"/>
    </xf>
    <xf numFmtId="0" fontId="3" fillId="2" borderId="6" xfId="0" applyFont="1" applyFill="1" applyBorder="1"/>
    <xf numFmtId="167" fontId="19" fillId="0" borderId="51" xfId="2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3" fillId="2" borderId="53" xfId="0" applyNumberFormat="1" applyFont="1" applyFill="1" applyBorder="1" applyAlignment="1">
      <alignment vertical="center" wrapText="1"/>
    </xf>
    <xf numFmtId="0" fontId="19" fillId="0" borderId="51" xfId="0" applyFont="1" applyFill="1" applyBorder="1" applyAlignment="1">
      <alignment horizontal="right" wrapText="1"/>
    </xf>
    <xf numFmtId="0" fontId="19" fillId="0" borderId="51" xfId="0" applyFont="1" applyFill="1" applyBorder="1" applyAlignment="1">
      <alignment horizontal="right"/>
    </xf>
    <xf numFmtId="17" fontId="19" fillId="0" borderId="51" xfId="0" applyNumberFormat="1" applyFont="1" applyFill="1" applyBorder="1" applyAlignment="1">
      <alignment horizontal="right" wrapText="1"/>
    </xf>
    <xf numFmtId="0" fontId="2" fillId="2" borderId="55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49" fontId="18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8" fillId="3" borderId="11" xfId="0" applyNumberFormat="1" applyFont="1" applyFill="1" applyBorder="1" applyAlignment="1">
      <alignment horizontal="center" vertical="center"/>
    </xf>
    <xf numFmtId="49" fontId="18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0" fontId="20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 wrapText="1"/>
    </xf>
    <xf numFmtId="167" fontId="19" fillId="0" borderId="51" xfId="2" applyNumberFormat="1" applyFont="1" applyFill="1" applyBorder="1" applyAlignment="1">
      <alignment horizontal="right" wrapText="1"/>
    </xf>
    <xf numFmtId="41" fontId="10" fillId="8" borderId="48" xfId="3" applyFont="1" applyFill="1" applyBorder="1" applyAlignment="1">
      <alignment vertical="center"/>
    </xf>
    <xf numFmtId="41" fontId="10" fillId="8" borderId="49" xfId="3" applyFont="1" applyFill="1" applyBorder="1" applyAlignment="1">
      <alignment vertical="center"/>
    </xf>
    <xf numFmtId="167" fontId="0" fillId="0" borderId="0" xfId="0" applyNumberFormat="1"/>
    <xf numFmtId="166" fontId="19" fillId="0" borderId="51" xfId="2" applyNumberFormat="1" applyFont="1" applyFill="1" applyBorder="1" applyAlignment="1">
      <alignment horizontal="right"/>
    </xf>
    <xf numFmtId="49" fontId="15" fillId="9" borderId="35" xfId="0" applyNumberFormat="1" applyFont="1" applyFill="1" applyBorder="1" applyAlignment="1">
      <alignment vertical="center"/>
    </xf>
    <xf numFmtId="0" fontId="10" fillId="9" borderId="36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3" fillId="2" borderId="5" xfId="0" applyNumberFormat="1" applyFont="1" applyFill="1" applyBorder="1"/>
    <xf numFmtId="0" fontId="3" fillId="2" borderId="5" xfId="0" applyFont="1" applyFill="1" applyBorder="1"/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3" fillId="2" borderId="50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</cellXfs>
  <cellStyles count="4">
    <cellStyle name="Millares" xfId="2" builtinId="3"/>
    <cellStyle name="Millares [0]" xfId="3" builtinId="6"/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12417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6817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115"/>
  <sheetViews>
    <sheetView showGridLines="0" tabSelected="1" workbookViewId="0">
      <selection activeCell="G12" sqref="G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16.28515625" style="1" bestFit="1" customWidth="1"/>
    <col min="9" max="254" width="10.85546875" style="1" customWidth="1"/>
  </cols>
  <sheetData>
    <row r="1" spans="1:254" ht="15" customHeight="1" x14ac:dyDescent="0.25">
      <c r="A1" s="2"/>
      <c r="B1" s="2"/>
      <c r="C1" s="2"/>
      <c r="D1" s="2"/>
      <c r="E1" s="2"/>
      <c r="F1" s="2"/>
      <c r="G1" s="2"/>
    </row>
    <row r="2" spans="1:254" ht="15" customHeight="1" x14ac:dyDescent="0.25">
      <c r="A2" s="2"/>
      <c r="B2" s="2"/>
      <c r="C2" s="2"/>
      <c r="D2" s="2"/>
      <c r="E2" s="2"/>
      <c r="F2" s="2"/>
      <c r="G2" s="2"/>
    </row>
    <row r="3" spans="1:254" ht="15" customHeight="1" x14ac:dyDescent="0.25">
      <c r="A3" s="2"/>
      <c r="B3" s="2"/>
      <c r="C3" s="2"/>
      <c r="D3" s="2"/>
      <c r="E3" s="2"/>
      <c r="F3" s="2"/>
      <c r="G3" s="2"/>
    </row>
    <row r="4" spans="1:254" ht="15" customHeight="1" x14ac:dyDescent="0.25">
      <c r="A4" s="2"/>
      <c r="B4" s="2"/>
      <c r="C4" s="2"/>
      <c r="D4" s="2"/>
      <c r="E4" s="2"/>
      <c r="F4" s="2"/>
      <c r="G4" s="2"/>
    </row>
    <row r="5" spans="1:254" ht="15" customHeight="1" x14ac:dyDescent="0.25">
      <c r="A5" s="2"/>
      <c r="B5" s="2"/>
      <c r="C5" s="2"/>
      <c r="D5" s="2"/>
      <c r="E5" s="2"/>
      <c r="F5" s="2"/>
      <c r="G5" s="2"/>
    </row>
    <row r="6" spans="1:254" ht="15" customHeight="1" x14ac:dyDescent="0.25">
      <c r="A6" s="2"/>
      <c r="B6" s="2"/>
      <c r="C6" s="2"/>
      <c r="D6" s="2"/>
      <c r="E6" s="2"/>
      <c r="F6" s="2"/>
      <c r="G6" s="2"/>
    </row>
    <row r="7" spans="1:254" ht="15" customHeight="1" x14ac:dyDescent="0.25">
      <c r="A7" s="2"/>
      <c r="B7" s="2"/>
      <c r="C7" s="2"/>
      <c r="D7" s="2"/>
      <c r="E7" s="2"/>
      <c r="F7" s="2"/>
      <c r="G7" s="2"/>
    </row>
    <row r="8" spans="1:254" ht="15" customHeight="1" x14ac:dyDescent="0.25">
      <c r="A8" s="2"/>
      <c r="B8" s="3"/>
      <c r="C8" s="4"/>
      <c r="D8" s="2"/>
      <c r="E8" s="4"/>
      <c r="F8" s="4"/>
      <c r="G8" s="4"/>
    </row>
    <row r="9" spans="1:254" s="86" customFormat="1" ht="12" customHeight="1" x14ac:dyDescent="0.25">
      <c r="A9" s="80"/>
      <c r="B9" s="81" t="s">
        <v>0</v>
      </c>
      <c r="C9" s="82" t="s">
        <v>126</v>
      </c>
      <c r="D9" s="83"/>
      <c r="E9" s="116" t="s">
        <v>120</v>
      </c>
      <c r="F9" s="117"/>
      <c r="G9" s="84">
        <v>26000</v>
      </c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</row>
    <row r="10" spans="1:254" s="86" customFormat="1" ht="25.5" customHeight="1" x14ac:dyDescent="0.25">
      <c r="A10" s="80"/>
      <c r="B10" s="87" t="s">
        <v>1</v>
      </c>
      <c r="C10" s="84" t="s">
        <v>59</v>
      </c>
      <c r="D10" s="83"/>
      <c r="E10" s="114" t="s">
        <v>2</v>
      </c>
      <c r="F10" s="115"/>
      <c r="G10" s="84" t="s">
        <v>64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</row>
    <row r="11" spans="1:254" s="86" customFormat="1" ht="18" customHeight="1" x14ac:dyDescent="0.25">
      <c r="A11" s="80"/>
      <c r="B11" s="87" t="s">
        <v>60</v>
      </c>
      <c r="C11" s="84" t="s">
        <v>3</v>
      </c>
      <c r="D11" s="83"/>
      <c r="E11" s="114" t="s">
        <v>121</v>
      </c>
      <c r="F11" s="115"/>
      <c r="G11" s="111">
        <v>230</v>
      </c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  <c r="IR11" s="85"/>
      <c r="IS11" s="85"/>
      <c r="IT11" s="85"/>
    </row>
    <row r="12" spans="1:254" s="86" customFormat="1" ht="15" customHeight="1" x14ac:dyDescent="0.25">
      <c r="A12" s="80"/>
      <c r="B12" s="87" t="s">
        <v>61</v>
      </c>
      <c r="C12" s="84" t="s">
        <v>62</v>
      </c>
      <c r="D12" s="83"/>
      <c r="E12" s="122" t="s">
        <v>4</v>
      </c>
      <c r="F12" s="123"/>
      <c r="G12" s="84">
        <f>+G11*G9</f>
        <v>5980000</v>
      </c>
      <c r="H12" s="110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  <c r="HD12" s="85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</row>
    <row r="13" spans="1:254" s="86" customFormat="1" ht="27" x14ac:dyDescent="0.25">
      <c r="A13" s="80"/>
      <c r="B13" s="87" t="s">
        <v>63</v>
      </c>
      <c r="C13" s="88" t="s">
        <v>128</v>
      </c>
      <c r="D13" s="83"/>
      <c r="E13" s="114" t="s">
        <v>5</v>
      </c>
      <c r="F13" s="115"/>
      <c r="G13" s="107" t="s">
        <v>65</v>
      </c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  <c r="IP13" s="85"/>
      <c r="IQ13" s="85"/>
      <c r="IR13" s="85"/>
      <c r="IS13" s="85"/>
      <c r="IT13" s="85"/>
    </row>
    <row r="14" spans="1:254" s="86" customFormat="1" ht="15" x14ac:dyDescent="0.25">
      <c r="A14" s="80"/>
      <c r="B14" s="87" t="s">
        <v>6</v>
      </c>
      <c r="C14" s="89" t="s">
        <v>129</v>
      </c>
      <c r="D14" s="83"/>
      <c r="E14" s="114" t="s">
        <v>7</v>
      </c>
      <c r="F14" s="115"/>
      <c r="G14" s="84" t="s">
        <v>66</v>
      </c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  <c r="IR14" s="85"/>
      <c r="IS14" s="85"/>
      <c r="IT14" s="85"/>
    </row>
    <row r="15" spans="1:254" s="86" customFormat="1" ht="25.5" customHeight="1" x14ac:dyDescent="0.25">
      <c r="A15" s="80"/>
      <c r="B15" s="87" t="s">
        <v>8</v>
      </c>
      <c r="C15" s="90">
        <v>44927</v>
      </c>
      <c r="D15" s="83"/>
      <c r="E15" s="118" t="s">
        <v>9</v>
      </c>
      <c r="F15" s="119"/>
      <c r="G15" s="84" t="s">
        <v>67</v>
      </c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85"/>
      <c r="HP15" s="85"/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85"/>
      <c r="IM15" s="85"/>
      <c r="IN15" s="85"/>
      <c r="IO15" s="85"/>
      <c r="IP15" s="85"/>
      <c r="IQ15" s="85"/>
      <c r="IR15" s="85"/>
      <c r="IS15" s="85"/>
      <c r="IT15" s="85"/>
    </row>
    <row r="16" spans="1:254" ht="12" customHeight="1" x14ac:dyDescent="0.25">
      <c r="A16" s="2"/>
      <c r="B16" s="91"/>
      <c r="C16" s="6"/>
      <c r="D16" s="7"/>
      <c r="E16" s="8"/>
      <c r="F16" s="8"/>
      <c r="G16" s="92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2" customHeight="1" x14ac:dyDescent="0.25">
      <c r="A17" s="9"/>
      <c r="B17" s="120" t="s">
        <v>10</v>
      </c>
      <c r="C17" s="121"/>
      <c r="D17" s="121"/>
      <c r="E17" s="121"/>
      <c r="F17" s="121"/>
      <c r="G17" s="121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2" customHeight="1" x14ac:dyDescent="0.25">
      <c r="A18" s="2"/>
      <c r="B18" s="10"/>
      <c r="C18" s="11"/>
      <c r="D18" s="11"/>
      <c r="E18" s="11"/>
      <c r="F18" s="12"/>
      <c r="G18" s="93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2" customHeight="1" x14ac:dyDescent="0.25">
      <c r="A19" s="5"/>
      <c r="B19" s="94" t="s">
        <v>11</v>
      </c>
      <c r="C19" s="95"/>
      <c r="D19" s="96"/>
      <c r="E19" s="96"/>
      <c r="F19" s="97"/>
      <c r="G19" s="98"/>
    </row>
    <row r="20" spans="1:254" ht="24" customHeight="1" x14ac:dyDescent="0.25">
      <c r="A20" s="5"/>
      <c r="B20" s="99" t="s">
        <v>12</v>
      </c>
      <c r="C20" s="100" t="s">
        <v>13</v>
      </c>
      <c r="D20" s="100" t="s">
        <v>14</v>
      </c>
      <c r="E20" s="99" t="s">
        <v>15</v>
      </c>
      <c r="F20" s="100" t="s">
        <v>16</v>
      </c>
      <c r="G20" s="99" t="s">
        <v>17</v>
      </c>
    </row>
    <row r="21" spans="1:254" s="86" customFormat="1" ht="12" customHeight="1" x14ac:dyDescent="0.25">
      <c r="A21" s="80"/>
      <c r="B21" s="101" t="s">
        <v>68</v>
      </c>
      <c r="C21" s="102" t="s">
        <v>18</v>
      </c>
      <c r="D21" s="102">
        <v>1</v>
      </c>
      <c r="E21" s="102" t="s">
        <v>69</v>
      </c>
      <c r="F21" s="103">
        <v>23000</v>
      </c>
      <c r="G21" s="104">
        <f t="shared" ref="G21:G40" si="0">+D21*F21</f>
        <v>23000</v>
      </c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5"/>
      <c r="HP21" s="85"/>
      <c r="HQ21" s="85"/>
      <c r="HR21" s="85"/>
      <c r="HS21" s="85"/>
      <c r="HT21" s="85"/>
      <c r="HU21" s="85"/>
      <c r="HV21" s="85"/>
      <c r="HW21" s="85"/>
      <c r="HX21" s="85"/>
      <c r="HY21" s="85"/>
      <c r="HZ21" s="85"/>
      <c r="IA21" s="85"/>
      <c r="IB21" s="85"/>
      <c r="IC21" s="85"/>
      <c r="ID21" s="85"/>
      <c r="IE21" s="85"/>
      <c r="IF21" s="85"/>
      <c r="IG21" s="85"/>
      <c r="IH21" s="85"/>
      <c r="II21" s="85"/>
      <c r="IJ21" s="85"/>
      <c r="IK21" s="85"/>
      <c r="IL21" s="85"/>
      <c r="IM21" s="85"/>
      <c r="IN21" s="85"/>
      <c r="IO21" s="85"/>
      <c r="IP21" s="85"/>
      <c r="IQ21" s="85"/>
      <c r="IR21" s="85"/>
      <c r="IS21" s="85"/>
      <c r="IT21" s="85"/>
    </row>
    <row r="22" spans="1:254" s="86" customFormat="1" ht="12" customHeight="1" x14ac:dyDescent="0.25">
      <c r="A22" s="80"/>
      <c r="B22" s="101" t="s">
        <v>70</v>
      </c>
      <c r="C22" s="102" t="s">
        <v>18</v>
      </c>
      <c r="D22" s="102">
        <v>5</v>
      </c>
      <c r="E22" s="102" t="s">
        <v>69</v>
      </c>
      <c r="F22" s="103">
        <v>23000</v>
      </c>
      <c r="G22" s="104">
        <f t="shared" si="0"/>
        <v>115000</v>
      </c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5"/>
      <c r="GB22" s="85"/>
      <c r="GC22" s="85"/>
      <c r="GD22" s="85"/>
      <c r="GE22" s="85"/>
      <c r="GF22" s="85"/>
      <c r="GG22" s="85"/>
      <c r="GH22" s="85"/>
      <c r="GI22" s="85"/>
      <c r="GJ22" s="85"/>
      <c r="GK22" s="85"/>
      <c r="GL22" s="85"/>
      <c r="GM22" s="85"/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  <c r="GZ22" s="85"/>
      <c r="HA22" s="85"/>
      <c r="HB22" s="85"/>
      <c r="HC22" s="85"/>
      <c r="HD22" s="85"/>
      <c r="HE22" s="85"/>
      <c r="HF22" s="85"/>
      <c r="HG22" s="85"/>
      <c r="HH22" s="85"/>
      <c r="HI22" s="85"/>
      <c r="HJ22" s="85"/>
      <c r="HK22" s="85"/>
      <c r="HL22" s="85"/>
      <c r="HM22" s="85"/>
      <c r="HN22" s="85"/>
      <c r="HO22" s="85"/>
      <c r="HP22" s="85"/>
      <c r="HQ22" s="85"/>
      <c r="HR22" s="85"/>
      <c r="HS22" s="85"/>
      <c r="HT22" s="85"/>
      <c r="HU22" s="85"/>
      <c r="HV22" s="85"/>
      <c r="HW22" s="85"/>
      <c r="HX22" s="85"/>
      <c r="HY22" s="85"/>
      <c r="HZ22" s="85"/>
      <c r="IA22" s="85"/>
      <c r="IB22" s="85"/>
      <c r="IC22" s="85"/>
      <c r="ID22" s="85"/>
      <c r="IE22" s="85"/>
      <c r="IF22" s="85"/>
      <c r="IG22" s="85"/>
      <c r="IH22" s="85"/>
      <c r="II22" s="85"/>
      <c r="IJ22" s="85"/>
      <c r="IK22" s="85"/>
      <c r="IL22" s="85"/>
      <c r="IM22" s="85"/>
      <c r="IN22" s="85"/>
      <c r="IO22" s="85"/>
      <c r="IP22" s="85"/>
      <c r="IQ22" s="85"/>
      <c r="IR22" s="85"/>
      <c r="IS22" s="85"/>
      <c r="IT22" s="85"/>
    </row>
    <row r="23" spans="1:254" s="86" customFormat="1" ht="12" customHeight="1" x14ac:dyDescent="0.25">
      <c r="A23" s="80"/>
      <c r="B23" s="101" t="s">
        <v>71</v>
      </c>
      <c r="C23" s="102" t="s">
        <v>18</v>
      </c>
      <c r="D23" s="102">
        <v>1</v>
      </c>
      <c r="E23" s="102" t="s">
        <v>72</v>
      </c>
      <c r="F23" s="103">
        <v>23000</v>
      </c>
      <c r="G23" s="104">
        <f t="shared" si="0"/>
        <v>23000</v>
      </c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  <c r="GB23" s="85"/>
      <c r="GC23" s="85"/>
      <c r="GD23" s="85"/>
      <c r="GE23" s="85"/>
      <c r="GF23" s="85"/>
      <c r="GG23" s="85"/>
      <c r="GH23" s="85"/>
      <c r="GI23" s="85"/>
      <c r="GJ23" s="85"/>
      <c r="GK23" s="85"/>
      <c r="GL23" s="85"/>
      <c r="GM23" s="85"/>
      <c r="GN23" s="85"/>
      <c r="GO23" s="85"/>
      <c r="GP23" s="85"/>
      <c r="GQ23" s="85"/>
      <c r="GR23" s="85"/>
      <c r="GS23" s="85"/>
      <c r="GT23" s="85"/>
      <c r="GU23" s="85"/>
      <c r="GV23" s="85"/>
      <c r="GW23" s="85"/>
      <c r="GX23" s="85"/>
      <c r="GY23" s="85"/>
      <c r="GZ23" s="85"/>
      <c r="HA23" s="85"/>
      <c r="HB23" s="85"/>
      <c r="HC23" s="85"/>
      <c r="HD23" s="85"/>
      <c r="HE23" s="85"/>
      <c r="HF23" s="85"/>
      <c r="HG23" s="85"/>
      <c r="HH23" s="85"/>
      <c r="HI23" s="85"/>
      <c r="HJ23" s="85"/>
      <c r="HK23" s="85"/>
      <c r="HL23" s="85"/>
      <c r="HM23" s="85"/>
      <c r="HN23" s="85"/>
      <c r="HO23" s="85"/>
      <c r="HP23" s="85"/>
      <c r="HQ23" s="85"/>
      <c r="HR23" s="85"/>
      <c r="HS23" s="85"/>
      <c r="HT23" s="85"/>
      <c r="HU23" s="85"/>
      <c r="HV23" s="85"/>
      <c r="HW23" s="85"/>
      <c r="HX23" s="85"/>
      <c r="HY23" s="85"/>
      <c r="HZ23" s="85"/>
      <c r="IA23" s="85"/>
      <c r="IB23" s="85"/>
      <c r="IC23" s="85"/>
      <c r="ID23" s="85"/>
      <c r="IE23" s="85"/>
      <c r="IF23" s="85"/>
      <c r="IG23" s="85"/>
      <c r="IH23" s="85"/>
      <c r="II23" s="85"/>
      <c r="IJ23" s="85"/>
      <c r="IK23" s="85"/>
      <c r="IL23" s="85"/>
      <c r="IM23" s="85"/>
      <c r="IN23" s="85"/>
      <c r="IO23" s="85"/>
      <c r="IP23" s="85"/>
      <c r="IQ23" s="85"/>
      <c r="IR23" s="85"/>
      <c r="IS23" s="85"/>
      <c r="IT23" s="85"/>
    </row>
    <row r="24" spans="1:254" s="86" customFormat="1" ht="12" customHeight="1" x14ac:dyDescent="0.25">
      <c r="A24" s="80"/>
      <c r="B24" s="101" t="s">
        <v>73</v>
      </c>
      <c r="C24" s="102" t="s">
        <v>18</v>
      </c>
      <c r="D24" s="102">
        <v>1</v>
      </c>
      <c r="E24" s="102" t="s">
        <v>69</v>
      </c>
      <c r="F24" s="103">
        <v>23000</v>
      </c>
      <c r="G24" s="104">
        <f t="shared" si="0"/>
        <v>23000</v>
      </c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5"/>
      <c r="FW24" s="85"/>
      <c r="FX24" s="85"/>
      <c r="FY24" s="85"/>
      <c r="FZ24" s="85"/>
      <c r="GA24" s="85"/>
      <c r="GB24" s="85"/>
      <c r="GC24" s="85"/>
      <c r="GD24" s="85"/>
      <c r="GE24" s="85"/>
      <c r="GF24" s="85"/>
      <c r="GG24" s="85"/>
      <c r="GH24" s="85"/>
      <c r="GI24" s="85"/>
      <c r="GJ24" s="85"/>
      <c r="GK24" s="85"/>
      <c r="GL24" s="85"/>
      <c r="GM24" s="85"/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  <c r="GZ24" s="85"/>
      <c r="HA24" s="85"/>
      <c r="HB24" s="85"/>
      <c r="HC24" s="85"/>
      <c r="HD24" s="85"/>
      <c r="HE24" s="85"/>
      <c r="HF24" s="85"/>
      <c r="HG24" s="85"/>
      <c r="HH24" s="85"/>
      <c r="HI24" s="85"/>
      <c r="HJ24" s="85"/>
      <c r="HK24" s="85"/>
      <c r="HL24" s="85"/>
      <c r="HM24" s="85"/>
      <c r="HN24" s="85"/>
      <c r="HO24" s="85"/>
      <c r="HP24" s="85"/>
      <c r="HQ24" s="85"/>
      <c r="HR24" s="85"/>
      <c r="HS24" s="85"/>
      <c r="HT24" s="85"/>
      <c r="HU24" s="85"/>
      <c r="HV24" s="85"/>
      <c r="HW24" s="85"/>
      <c r="HX24" s="85"/>
      <c r="HY24" s="85"/>
      <c r="HZ24" s="85"/>
      <c r="IA24" s="85"/>
      <c r="IB24" s="85"/>
      <c r="IC24" s="85"/>
      <c r="ID24" s="85"/>
      <c r="IE24" s="85"/>
      <c r="IF24" s="85"/>
      <c r="IG24" s="85"/>
      <c r="IH24" s="85"/>
      <c r="II24" s="85"/>
      <c r="IJ24" s="85"/>
      <c r="IK24" s="85"/>
      <c r="IL24" s="85"/>
      <c r="IM24" s="85"/>
      <c r="IN24" s="85"/>
      <c r="IO24" s="85"/>
      <c r="IP24" s="85"/>
      <c r="IQ24" s="85"/>
      <c r="IR24" s="85"/>
      <c r="IS24" s="85"/>
      <c r="IT24" s="85"/>
    </row>
    <row r="25" spans="1:254" s="86" customFormat="1" ht="12" customHeight="1" x14ac:dyDescent="0.25">
      <c r="A25" s="80"/>
      <c r="B25" s="101" t="s">
        <v>74</v>
      </c>
      <c r="C25" s="102" t="s">
        <v>18</v>
      </c>
      <c r="D25" s="102">
        <v>2</v>
      </c>
      <c r="E25" s="102" t="s">
        <v>72</v>
      </c>
      <c r="F25" s="103">
        <v>23000</v>
      </c>
      <c r="G25" s="104">
        <f t="shared" si="0"/>
        <v>46000</v>
      </c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  <c r="IP25" s="85"/>
      <c r="IQ25" s="85"/>
      <c r="IR25" s="85"/>
      <c r="IS25" s="85"/>
      <c r="IT25" s="85"/>
    </row>
    <row r="26" spans="1:254" s="86" customFormat="1" ht="12" customHeight="1" x14ac:dyDescent="0.25">
      <c r="A26" s="80"/>
      <c r="B26" s="101" t="s">
        <v>73</v>
      </c>
      <c r="C26" s="102" t="s">
        <v>18</v>
      </c>
      <c r="D26" s="102">
        <v>1</v>
      </c>
      <c r="E26" s="102" t="s">
        <v>72</v>
      </c>
      <c r="F26" s="103">
        <v>23000</v>
      </c>
      <c r="G26" s="104">
        <f t="shared" si="0"/>
        <v>23000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  <c r="IP26" s="85"/>
      <c r="IQ26" s="85"/>
      <c r="IR26" s="85"/>
      <c r="IS26" s="85"/>
      <c r="IT26" s="85"/>
    </row>
    <row r="27" spans="1:254" s="86" customFormat="1" ht="12" customHeight="1" x14ac:dyDescent="0.25">
      <c r="A27" s="80"/>
      <c r="B27" s="101" t="s">
        <v>75</v>
      </c>
      <c r="C27" s="102" t="s">
        <v>18</v>
      </c>
      <c r="D27" s="102">
        <v>2</v>
      </c>
      <c r="E27" s="102" t="s">
        <v>72</v>
      </c>
      <c r="F27" s="103">
        <v>23000</v>
      </c>
      <c r="G27" s="104">
        <f t="shared" si="0"/>
        <v>46000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  <c r="IQ27" s="85"/>
      <c r="IR27" s="85"/>
      <c r="IS27" s="85"/>
      <c r="IT27" s="85"/>
    </row>
    <row r="28" spans="1:254" s="86" customFormat="1" ht="12" customHeight="1" x14ac:dyDescent="0.25">
      <c r="A28" s="80"/>
      <c r="B28" s="101" t="s">
        <v>76</v>
      </c>
      <c r="C28" s="102" t="s">
        <v>18</v>
      </c>
      <c r="D28" s="102">
        <v>3</v>
      </c>
      <c r="E28" s="102" t="s">
        <v>72</v>
      </c>
      <c r="F28" s="103">
        <v>23000</v>
      </c>
      <c r="G28" s="104">
        <f t="shared" si="0"/>
        <v>69000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  <c r="IP28" s="85"/>
      <c r="IQ28" s="85"/>
      <c r="IR28" s="85"/>
      <c r="IS28" s="85"/>
      <c r="IT28" s="85"/>
    </row>
    <row r="29" spans="1:254" s="86" customFormat="1" ht="12" customHeight="1" x14ac:dyDescent="0.25">
      <c r="A29" s="80"/>
      <c r="B29" s="101" t="s">
        <v>73</v>
      </c>
      <c r="C29" s="102" t="s">
        <v>18</v>
      </c>
      <c r="D29" s="102">
        <v>1</v>
      </c>
      <c r="E29" s="102" t="s">
        <v>77</v>
      </c>
      <c r="F29" s="103">
        <v>23000</v>
      </c>
      <c r="G29" s="104">
        <f t="shared" si="0"/>
        <v>23000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  <c r="IP29" s="85"/>
      <c r="IQ29" s="85"/>
      <c r="IR29" s="85"/>
      <c r="IS29" s="85"/>
      <c r="IT29" s="85"/>
    </row>
    <row r="30" spans="1:254" s="86" customFormat="1" ht="12" customHeight="1" x14ac:dyDescent="0.25">
      <c r="A30" s="80"/>
      <c r="B30" s="101" t="s">
        <v>74</v>
      </c>
      <c r="C30" s="102" t="s">
        <v>18</v>
      </c>
      <c r="D30" s="102">
        <v>2</v>
      </c>
      <c r="E30" s="102" t="s">
        <v>77</v>
      </c>
      <c r="F30" s="103">
        <v>23000</v>
      </c>
      <c r="G30" s="104">
        <f t="shared" si="0"/>
        <v>46000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  <c r="IP30" s="85"/>
      <c r="IQ30" s="85"/>
      <c r="IR30" s="85"/>
      <c r="IS30" s="85"/>
      <c r="IT30" s="85"/>
    </row>
    <row r="31" spans="1:254" s="86" customFormat="1" ht="12" customHeight="1" x14ac:dyDescent="0.25">
      <c r="A31" s="80"/>
      <c r="B31" s="101" t="s">
        <v>76</v>
      </c>
      <c r="C31" s="102" t="s">
        <v>18</v>
      </c>
      <c r="D31" s="102">
        <v>3</v>
      </c>
      <c r="E31" s="102" t="s">
        <v>77</v>
      </c>
      <c r="F31" s="103">
        <v>23000</v>
      </c>
      <c r="G31" s="104">
        <f t="shared" si="0"/>
        <v>69000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  <c r="IQ31" s="85"/>
      <c r="IR31" s="85"/>
      <c r="IS31" s="85"/>
      <c r="IT31" s="85"/>
    </row>
    <row r="32" spans="1:254" s="86" customFormat="1" ht="12" customHeight="1" x14ac:dyDescent="0.25">
      <c r="A32" s="80"/>
      <c r="B32" s="101" t="s">
        <v>75</v>
      </c>
      <c r="C32" s="102" t="s">
        <v>18</v>
      </c>
      <c r="D32" s="102">
        <v>2</v>
      </c>
      <c r="E32" s="102" t="s">
        <v>77</v>
      </c>
      <c r="F32" s="103">
        <v>23000</v>
      </c>
      <c r="G32" s="104">
        <f t="shared" si="0"/>
        <v>46000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  <c r="IP32" s="85"/>
      <c r="IQ32" s="85"/>
      <c r="IR32" s="85"/>
      <c r="IS32" s="85"/>
      <c r="IT32" s="85"/>
    </row>
    <row r="33" spans="1:254" s="86" customFormat="1" ht="12" customHeight="1" x14ac:dyDescent="0.25">
      <c r="A33" s="80"/>
      <c r="B33" s="101" t="s">
        <v>78</v>
      </c>
      <c r="C33" s="102" t="s">
        <v>18</v>
      </c>
      <c r="D33" s="102">
        <v>3</v>
      </c>
      <c r="E33" s="102" t="s">
        <v>79</v>
      </c>
      <c r="F33" s="103">
        <v>23000</v>
      </c>
      <c r="G33" s="104">
        <f t="shared" si="0"/>
        <v>69000</v>
      </c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  <c r="IP33" s="85"/>
      <c r="IQ33" s="85"/>
      <c r="IR33" s="85"/>
      <c r="IS33" s="85"/>
      <c r="IT33" s="85"/>
    </row>
    <row r="34" spans="1:254" s="86" customFormat="1" ht="12" customHeight="1" x14ac:dyDescent="0.25">
      <c r="A34" s="80"/>
      <c r="B34" s="101" t="s">
        <v>75</v>
      </c>
      <c r="C34" s="102" t="s">
        <v>18</v>
      </c>
      <c r="D34" s="102">
        <v>2</v>
      </c>
      <c r="E34" s="102" t="s">
        <v>79</v>
      </c>
      <c r="F34" s="103">
        <v>23000</v>
      </c>
      <c r="G34" s="104">
        <f t="shared" si="0"/>
        <v>46000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  <c r="IP34" s="85"/>
      <c r="IQ34" s="85"/>
      <c r="IR34" s="85"/>
      <c r="IS34" s="85"/>
      <c r="IT34" s="85"/>
    </row>
    <row r="35" spans="1:254" s="86" customFormat="1" ht="12" customHeight="1" x14ac:dyDescent="0.25">
      <c r="A35" s="80"/>
      <c r="B35" s="101" t="s">
        <v>76</v>
      </c>
      <c r="C35" s="102" t="s">
        <v>18</v>
      </c>
      <c r="D35" s="102">
        <v>3</v>
      </c>
      <c r="E35" s="102" t="s">
        <v>79</v>
      </c>
      <c r="F35" s="103">
        <v>23000</v>
      </c>
      <c r="G35" s="104">
        <f t="shared" si="0"/>
        <v>69000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  <c r="HJ35" s="85"/>
      <c r="HK35" s="85"/>
      <c r="HL35" s="85"/>
      <c r="HM35" s="85"/>
      <c r="HN35" s="85"/>
      <c r="HO35" s="85"/>
      <c r="HP35" s="85"/>
      <c r="HQ35" s="85"/>
      <c r="HR35" s="85"/>
      <c r="HS35" s="85"/>
      <c r="HT35" s="85"/>
      <c r="HU35" s="85"/>
      <c r="HV35" s="85"/>
      <c r="HW35" s="85"/>
      <c r="HX35" s="85"/>
      <c r="HY35" s="85"/>
      <c r="HZ35" s="85"/>
      <c r="IA35" s="85"/>
      <c r="IB35" s="85"/>
      <c r="IC35" s="85"/>
      <c r="ID35" s="85"/>
      <c r="IE35" s="85"/>
      <c r="IF35" s="85"/>
      <c r="IG35" s="85"/>
      <c r="IH35" s="85"/>
      <c r="II35" s="85"/>
      <c r="IJ35" s="85"/>
      <c r="IK35" s="85"/>
      <c r="IL35" s="85"/>
      <c r="IM35" s="85"/>
      <c r="IN35" s="85"/>
      <c r="IO35" s="85"/>
      <c r="IP35" s="85"/>
      <c r="IQ35" s="85"/>
      <c r="IR35" s="85"/>
      <c r="IS35" s="85"/>
      <c r="IT35" s="85"/>
    </row>
    <row r="36" spans="1:254" s="86" customFormat="1" ht="12" customHeight="1" x14ac:dyDescent="0.25">
      <c r="A36" s="80"/>
      <c r="B36" s="101" t="s">
        <v>74</v>
      </c>
      <c r="C36" s="102" t="s">
        <v>18</v>
      </c>
      <c r="D36" s="102">
        <v>2</v>
      </c>
      <c r="E36" s="102" t="s">
        <v>80</v>
      </c>
      <c r="F36" s="103">
        <v>23000</v>
      </c>
      <c r="G36" s="104">
        <f t="shared" si="0"/>
        <v>46000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  <c r="HH36" s="85"/>
      <c r="HI36" s="85"/>
      <c r="HJ36" s="85"/>
      <c r="HK36" s="85"/>
      <c r="HL36" s="85"/>
      <c r="HM36" s="85"/>
      <c r="HN36" s="85"/>
      <c r="HO36" s="85"/>
      <c r="HP36" s="85"/>
      <c r="HQ36" s="85"/>
      <c r="HR36" s="85"/>
      <c r="HS36" s="85"/>
      <c r="HT36" s="85"/>
      <c r="HU36" s="85"/>
      <c r="HV36" s="85"/>
      <c r="HW36" s="85"/>
      <c r="HX36" s="85"/>
      <c r="HY36" s="85"/>
      <c r="HZ36" s="85"/>
      <c r="IA36" s="85"/>
      <c r="IB36" s="85"/>
      <c r="IC36" s="85"/>
      <c r="ID36" s="85"/>
      <c r="IE36" s="85"/>
      <c r="IF36" s="85"/>
      <c r="IG36" s="85"/>
      <c r="IH36" s="85"/>
      <c r="II36" s="85"/>
      <c r="IJ36" s="85"/>
      <c r="IK36" s="85"/>
      <c r="IL36" s="85"/>
      <c r="IM36" s="85"/>
      <c r="IN36" s="85"/>
      <c r="IO36" s="85"/>
      <c r="IP36" s="85"/>
      <c r="IQ36" s="85"/>
      <c r="IR36" s="85"/>
      <c r="IS36" s="85"/>
      <c r="IT36" s="85"/>
    </row>
    <row r="37" spans="1:254" s="86" customFormat="1" ht="12" customHeight="1" x14ac:dyDescent="0.25">
      <c r="A37" s="80"/>
      <c r="B37" s="101" t="s">
        <v>75</v>
      </c>
      <c r="C37" s="102" t="s">
        <v>18</v>
      </c>
      <c r="D37" s="102">
        <v>2</v>
      </c>
      <c r="E37" s="102" t="s">
        <v>80</v>
      </c>
      <c r="F37" s="103">
        <v>23000</v>
      </c>
      <c r="G37" s="104">
        <f t="shared" si="0"/>
        <v>46000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</row>
    <row r="38" spans="1:254" s="86" customFormat="1" ht="12" customHeight="1" x14ac:dyDescent="0.25">
      <c r="A38" s="80"/>
      <c r="B38" s="101" t="s">
        <v>81</v>
      </c>
      <c r="C38" s="102" t="s">
        <v>18</v>
      </c>
      <c r="D38" s="102">
        <v>5</v>
      </c>
      <c r="E38" s="102" t="s">
        <v>82</v>
      </c>
      <c r="F38" s="103">
        <v>23000</v>
      </c>
      <c r="G38" s="104">
        <f t="shared" si="0"/>
        <v>115000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  <c r="HJ38" s="85"/>
      <c r="HK38" s="85"/>
      <c r="HL38" s="85"/>
      <c r="HM38" s="85"/>
      <c r="HN38" s="85"/>
      <c r="HO38" s="85"/>
      <c r="HP38" s="85"/>
      <c r="HQ38" s="85"/>
      <c r="HR38" s="85"/>
      <c r="HS38" s="85"/>
      <c r="HT38" s="85"/>
      <c r="HU38" s="85"/>
      <c r="HV38" s="85"/>
      <c r="HW38" s="85"/>
      <c r="HX38" s="85"/>
      <c r="HY38" s="85"/>
      <c r="HZ38" s="85"/>
      <c r="IA38" s="85"/>
      <c r="IB38" s="85"/>
      <c r="IC38" s="85"/>
      <c r="ID38" s="85"/>
      <c r="IE38" s="85"/>
      <c r="IF38" s="85"/>
      <c r="IG38" s="85"/>
      <c r="IH38" s="85"/>
      <c r="II38" s="85"/>
      <c r="IJ38" s="85"/>
      <c r="IK38" s="85"/>
      <c r="IL38" s="85"/>
      <c r="IM38" s="85"/>
      <c r="IN38" s="85"/>
      <c r="IO38" s="85"/>
      <c r="IP38" s="85"/>
      <c r="IQ38" s="85"/>
      <c r="IR38" s="85"/>
      <c r="IS38" s="85"/>
      <c r="IT38" s="85"/>
    </row>
    <row r="39" spans="1:254" s="86" customFormat="1" ht="12" customHeight="1" x14ac:dyDescent="0.25">
      <c r="A39" s="80"/>
      <c r="B39" s="101" t="s">
        <v>83</v>
      </c>
      <c r="C39" s="102" t="s">
        <v>18</v>
      </c>
      <c r="D39" s="102">
        <v>5</v>
      </c>
      <c r="E39" s="102" t="s">
        <v>82</v>
      </c>
      <c r="F39" s="103">
        <v>23000</v>
      </c>
      <c r="G39" s="104">
        <f t="shared" si="0"/>
        <v>115000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5"/>
      <c r="FF39" s="85"/>
      <c r="FG39" s="85"/>
      <c r="FH39" s="85"/>
      <c r="FI39" s="85"/>
      <c r="FJ39" s="85"/>
      <c r="FK39" s="85"/>
      <c r="FL39" s="85"/>
      <c r="FM39" s="85"/>
      <c r="FN39" s="85"/>
      <c r="FO39" s="85"/>
      <c r="FP39" s="85"/>
      <c r="FQ39" s="85"/>
      <c r="FR39" s="85"/>
      <c r="FS39" s="85"/>
      <c r="FT39" s="85"/>
      <c r="FU39" s="85"/>
      <c r="FV39" s="85"/>
      <c r="FW39" s="85"/>
      <c r="FX39" s="85"/>
      <c r="FY39" s="85"/>
      <c r="FZ39" s="85"/>
      <c r="GA39" s="85"/>
      <c r="GB39" s="85"/>
      <c r="GC39" s="85"/>
      <c r="GD39" s="85"/>
      <c r="GE39" s="85"/>
      <c r="GF39" s="85"/>
      <c r="GG39" s="85"/>
      <c r="GH39" s="85"/>
      <c r="GI39" s="85"/>
      <c r="GJ39" s="85"/>
      <c r="GK39" s="85"/>
      <c r="GL39" s="85"/>
      <c r="GM39" s="85"/>
      <c r="GN39" s="85"/>
      <c r="GO39" s="85"/>
      <c r="GP39" s="85"/>
      <c r="GQ39" s="85"/>
      <c r="GR39" s="85"/>
      <c r="GS39" s="85"/>
      <c r="GT39" s="85"/>
      <c r="GU39" s="85"/>
      <c r="GV39" s="85"/>
      <c r="GW39" s="85"/>
      <c r="GX39" s="85"/>
      <c r="GY39" s="85"/>
      <c r="GZ39" s="85"/>
      <c r="HA39" s="85"/>
      <c r="HB39" s="85"/>
      <c r="HC39" s="85"/>
      <c r="HD39" s="85"/>
      <c r="HE39" s="85"/>
      <c r="HF39" s="85"/>
      <c r="HG39" s="85"/>
      <c r="HH39" s="85"/>
      <c r="HI39" s="85"/>
      <c r="HJ39" s="85"/>
      <c r="HK39" s="85"/>
      <c r="HL39" s="85"/>
      <c r="HM39" s="85"/>
      <c r="HN39" s="85"/>
      <c r="HO39" s="85"/>
      <c r="HP39" s="85"/>
      <c r="HQ39" s="85"/>
      <c r="HR39" s="85"/>
      <c r="HS39" s="85"/>
      <c r="HT39" s="85"/>
      <c r="HU39" s="85"/>
      <c r="HV39" s="85"/>
      <c r="HW39" s="85"/>
      <c r="HX39" s="85"/>
      <c r="HY39" s="85"/>
      <c r="HZ39" s="85"/>
      <c r="IA39" s="85"/>
      <c r="IB39" s="85"/>
      <c r="IC39" s="85"/>
      <c r="ID39" s="85"/>
      <c r="IE39" s="85"/>
      <c r="IF39" s="85"/>
      <c r="IG39" s="85"/>
      <c r="IH39" s="85"/>
      <c r="II39" s="85"/>
      <c r="IJ39" s="85"/>
      <c r="IK39" s="85"/>
      <c r="IL39" s="85"/>
      <c r="IM39" s="85"/>
      <c r="IN39" s="85"/>
      <c r="IO39" s="85"/>
      <c r="IP39" s="85"/>
      <c r="IQ39" s="85"/>
      <c r="IR39" s="85"/>
      <c r="IS39" s="85"/>
      <c r="IT39" s="85"/>
    </row>
    <row r="40" spans="1:254" s="86" customFormat="1" ht="12" customHeight="1" x14ac:dyDescent="0.25">
      <c r="A40" s="80"/>
      <c r="B40" s="101" t="s">
        <v>84</v>
      </c>
      <c r="C40" s="102" t="s">
        <v>18</v>
      </c>
      <c r="D40" s="102">
        <v>10</v>
      </c>
      <c r="E40" s="102" t="s">
        <v>82</v>
      </c>
      <c r="F40" s="103">
        <v>23000</v>
      </c>
      <c r="G40" s="104">
        <f t="shared" si="0"/>
        <v>230000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5"/>
      <c r="FF40" s="85"/>
      <c r="FG40" s="85"/>
      <c r="FH40" s="85"/>
      <c r="FI40" s="85"/>
      <c r="FJ40" s="85"/>
      <c r="FK40" s="85"/>
      <c r="FL40" s="85"/>
      <c r="FM40" s="85"/>
      <c r="FN40" s="85"/>
      <c r="FO40" s="85"/>
      <c r="FP40" s="85"/>
      <c r="FQ40" s="85"/>
      <c r="FR40" s="85"/>
      <c r="FS40" s="85"/>
      <c r="FT40" s="85"/>
      <c r="FU40" s="85"/>
      <c r="FV40" s="85"/>
      <c r="FW40" s="85"/>
      <c r="FX40" s="85"/>
      <c r="FY40" s="85"/>
      <c r="FZ40" s="85"/>
      <c r="GA40" s="85"/>
      <c r="GB40" s="85"/>
      <c r="GC40" s="85"/>
      <c r="GD40" s="85"/>
      <c r="GE40" s="85"/>
      <c r="GF40" s="85"/>
      <c r="GG40" s="85"/>
      <c r="GH40" s="85"/>
      <c r="GI40" s="85"/>
      <c r="GJ40" s="85"/>
      <c r="GK40" s="85"/>
      <c r="GL40" s="85"/>
      <c r="GM40" s="85"/>
      <c r="GN40" s="85"/>
      <c r="GO40" s="85"/>
      <c r="GP40" s="85"/>
      <c r="GQ40" s="85"/>
      <c r="GR40" s="85"/>
      <c r="GS40" s="85"/>
      <c r="GT40" s="85"/>
      <c r="GU40" s="85"/>
      <c r="GV40" s="85"/>
      <c r="GW40" s="85"/>
      <c r="GX40" s="85"/>
      <c r="GY40" s="85"/>
      <c r="GZ40" s="85"/>
      <c r="HA40" s="85"/>
      <c r="HB40" s="85"/>
      <c r="HC40" s="85"/>
      <c r="HD40" s="85"/>
      <c r="HE40" s="85"/>
      <c r="HF40" s="85"/>
      <c r="HG40" s="85"/>
      <c r="HH40" s="85"/>
      <c r="HI40" s="85"/>
      <c r="HJ40" s="85"/>
      <c r="HK40" s="85"/>
      <c r="HL40" s="85"/>
      <c r="HM40" s="85"/>
      <c r="HN40" s="85"/>
      <c r="HO40" s="85"/>
      <c r="HP40" s="85"/>
      <c r="HQ40" s="85"/>
      <c r="HR40" s="85"/>
      <c r="HS40" s="85"/>
      <c r="HT40" s="85"/>
      <c r="HU40" s="85"/>
      <c r="HV40" s="85"/>
      <c r="HW40" s="85"/>
      <c r="HX40" s="85"/>
      <c r="HY40" s="85"/>
      <c r="HZ40" s="85"/>
      <c r="IA40" s="85"/>
      <c r="IB40" s="85"/>
      <c r="IC40" s="85"/>
      <c r="ID40" s="85"/>
      <c r="IE40" s="85"/>
      <c r="IF40" s="85"/>
      <c r="IG40" s="85"/>
      <c r="IH40" s="85"/>
      <c r="II40" s="85"/>
      <c r="IJ40" s="85"/>
      <c r="IK40" s="85"/>
      <c r="IL40" s="85"/>
      <c r="IM40" s="85"/>
      <c r="IN40" s="85"/>
      <c r="IO40" s="85"/>
      <c r="IP40" s="85"/>
      <c r="IQ40" s="85"/>
      <c r="IR40" s="85"/>
      <c r="IS40" s="85"/>
      <c r="IT40" s="85"/>
    </row>
    <row r="41" spans="1:254" ht="11.25" customHeight="1" x14ac:dyDescent="0.25">
      <c r="B41" s="16" t="s">
        <v>19</v>
      </c>
      <c r="C41" s="17"/>
      <c r="D41" s="17"/>
      <c r="E41" s="17"/>
      <c r="F41" s="18"/>
      <c r="G41" s="19">
        <f>SUM(G21:G40)</f>
        <v>1288000</v>
      </c>
    </row>
    <row r="42" spans="1:254" ht="15.75" customHeight="1" x14ac:dyDescent="0.25">
      <c r="A42" s="5"/>
      <c r="B42" s="13"/>
      <c r="C42" s="14"/>
      <c r="D42" s="14"/>
      <c r="E42" s="14"/>
      <c r="F42" s="15"/>
      <c r="G42" s="15"/>
      <c r="J42" s="75"/>
    </row>
    <row r="43" spans="1:254" ht="12" customHeight="1" x14ac:dyDescent="0.25">
      <c r="A43" s="5"/>
      <c r="B43" s="94" t="s">
        <v>20</v>
      </c>
      <c r="C43" s="95"/>
      <c r="D43" s="96"/>
      <c r="E43" s="96"/>
      <c r="F43" s="97"/>
      <c r="G43" s="98"/>
    </row>
    <row r="44" spans="1:254" ht="24" customHeight="1" x14ac:dyDescent="0.25">
      <c r="A44" s="5"/>
      <c r="B44" s="99" t="s">
        <v>12</v>
      </c>
      <c r="C44" s="100" t="s">
        <v>13</v>
      </c>
      <c r="D44" s="100" t="s">
        <v>14</v>
      </c>
      <c r="E44" s="99" t="s">
        <v>15</v>
      </c>
      <c r="F44" s="100" t="s">
        <v>16</v>
      </c>
      <c r="G44" s="99" t="s">
        <v>17</v>
      </c>
    </row>
    <row r="45" spans="1:254" s="86" customFormat="1" ht="12" customHeight="1" x14ac:dyDescent="0.25">
      <c r="A45" s="80"/>
      <c r="B45" s="101"/>
      <c r="C45" s="102"/>
      <c r="D45" s="102"/>
      <c r="E45" s="102"/>
      <c r="F45" s="103"/>
      <c r="G45" s="104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85"/>
      <c r="DU45" s="85"/>
      <c r="DV45" s="85"/>
      <c r="DW45" s="85"/>
      <c r="DX45" s="85"/>
      <c r="DY45" s="85"/>
      <c r="DZ45" s="85"/>
      <c r="EA45" s="85"/>
      <c r="EB45" s="85"/>
      <c r="EC45" s="85"/>
      <c r="ED45" s="85"/>
      <c r="EE45" s="85"/>
      <c r="EF45" s="85"/>
      <c r="EG45" s="85"/>
      <c r="EH45" s="85"/>
      <c r="EI45" s="85"/>
      <c r="EJ45" s="85"/>
      <c r="EK45" s="85"/>
      <c r="EL45" s="85"/>
      <c r="EM45" s="85"/>
      <c r="EN45" s="85"/>
      <c r="EO45" s="85"/>
      <c r="EP45" s="85"/>
      <c r="EQ45" s="85"/>
      <c r="ER45" s="85"/>
      <c r="ES45" s="85"/>
      <c r="ET45" s="85"/>
      <c r="EU45" s="85"/>
      <c r="EV45" s="85"/>
      <c r="EW45" s="85"/>
      <c r="EX45" s="85"/>
      <c r="EY45" s="85"/>
      <c r="EZ45" s="85"/>
      <c r="FA45" s="85"/>
      <c r="FB45" s="85"/>
      <c r="FC45" s="85"/>
      <c r="FD45" s="85"/>
      <c r="FE45" s="85"/>
      <c r="FF45" s="85"/>
      <c r="FG45" s="85"/>
      <c r="FH45" s="85"/>
      <c r="FI45" s="85"/>
      <c r="FJ45" s="85"/>
      <c r="FK45" s="85"/>
      <c r="FL45" s="85"/>
      <c r="FM45" s="85"/>
      <c r="FN45" s="85"/>
      <c r="FO45" s="85"/>
      <c r="FP45" s="85"/>
      <c r="FQ45" s="85"/>
      <c r="FR45" s="85"/>
      <c r="FS45" s="85"/>
      <c r="FT45" s="85"/>
      <c r="FU45" s="85"/>
      <c r="FV45" s="85"/>
      <c r="FW45" s="85"/>
      <c r="FX45" s="85"/>
      <c r="FY45" s="85"/>
      <c r="FZ45" s="85"/>
      <c r="GA45" s="85"/>
      <c r="GB45" s="85"/>
      <c r="GC45" s="85"/>
      <c r="GD45" s="85"/>
      <c r="GE45" s="85"/>
      <c r="GF45" s="85"/>
      <c r="GG45" s="85"/>
      <c r="GH45" s="85"/>
      <c r="GI45" s="85"/>
      <c r="GJ45" s="85"/>
      <c r="GK45" s="85"/>
      <c r="GL45" s="85"/>
      <c r="GM45" s="85"/>
      <c r="GN45" s="85"/>
      <c r="GO45" s="85"/>
      <c r="GP45" s="85"/>
      <c r="GQ45" s="85"/>
      <c r="GR45" s="85"/>
      <c r="GS45" s="85"/>
      <c r="GT45" s="85"/>
      <c r="GU45" s="85"/>
      <c r="GV45" s="85"/>
      <c r="GW45" s="85"/>
      <c r="GX45" s="85"/>
      <c r="GY45" s="85"/>
      <c r="GZ45" s="85"/>
      <c r="HA45" s="85"/>
      <c r="HB45" s="85"/>
      <c r="HC45" s="85"/>
      <c r="HD45" s="85"/>
      <c r="HE45" s="85"/>
      <c r="HF45" s="85"/>
      <c r="HG45" s="85"/>
      <c r="HH45" s="85"/>
      <c r="HI45" s="85"/>
      <c r="HJ45" s="85"/>
      <c r="HK45" s="85"/>
      <c r="HL45" s="85"/>
      <c r="HM45" s="85"/>
      <c r="HN45" s="85"/>
      <c r="HO45" s="85"/>
      <c r="HP45" s="85"/>
      <c r="HQ45" s="85"/>
      <c r="HR45" s="85"/>
      <c r="HS45" s="85"/>
      <c r="HT45" s="85"/>
      <c r="HU45" s="85"/>
      <c r="HV45" s="85"/>
      <c r="HW45" s="85"/>
      <c r="HX45" s="85"/>
      <c r="HY45" s="85"/>
      <c r="HZ45" s="85"/>
      <c r="IA45" s="85"/>
      <c r="IB45" s="85"/>
      <c r="IC45" s="85"/>
      <c r="ID45" s="85"/>
      <c r="IE45" s="85"/>
      <c r="IF45" s="85"/>
      <c r="IG45" s="85"/>
      <c r="IH45" s="85"/>
      <c r="II45" s="85"/>
      <c r="IJ45" s="85"/>
      <c r="IK45" s="85"/>
      <c r="IL45" s="85"/>
      <c r="IM45" s="85"/>
      <c r="IN45" s="85"/>
      <c r="IO45" s="85"/>
      <c r="IP45" s="85"/>
      <c r="IQ45" s="85"/>
      <c r="IR45" s="85"/>
      <c r="IS45" s="85"/>
      <c r="IT45" s="85"/>
    </row>
    <row r="46" spans="1:254" ht="11.25" customHeight="1" x14ac:dyDescent="0.25">
      <c r="B46" s="16" t="s">
        <v>21</v>
      </c>
      <c r="C46" s="17"/>
      <c r="D46" s="17"/>
      <c r="E46" s="17"/>
      <c r="F46" s="18"/>
      <c r="G46" s="19">
        <f>SUM(G45)</f>
        <v>0</v>
      </c>
    </row>
    <row r="47" spans="1:254" ht="15.75" customHeight="1" x14ac:dyDescent="0.25">
      <c r="A47" s="5"/>
      <c r="B47" s="13"/>
      <c r="C47" s="14"/>
      <c r="D47" s="14"/>
      <c r="E47" s="14"/>
      <c r="F47" s="15"/>
      <c r="G47" s="15"/>
      <c r="J47" s="75"/>
    </row>
    <row r="48" spans="1:254" ht="12" customHeight="1" x14ac:dyDescent="0.25">
      <c r="A48" s="5"/>
      <c r="B48" s="94" t="s">
        <v>22</v>
      </c>
      <c r="C48" s="95"/>
      <c r="D48" s="96"/>
      <c r="E48" s="96"/>
      <c r="F48" s="97"/>
      <c r="G48" s="98"/>
    </row>
    <row r="49" spans="1:254" ht="24" customHeight="1" x14ac:dyDescent="0.25">
      <c r="A49" s="5"/>
      <c r="B49" s="99" t="s">
        <v>12</v>
      </c>
      <c r="C49" s="100" t="s">
        <v>13</v>
      </c>
      <c r="D49" s="100" t="s">
        <v>14</v>
      </c>
      <c r="E49" s="99" t="s">
        <v>15</v>
      </c>
      <c r="F49" s="100" t="s">
        <v>16</v>
      </c>
      <c r="G49" s="99" t="s">
        <v>17</v>
      </c>
    </row>
    <row r="50" spans="1:254" s="86" customFormat="1" ht="12" customHeight="1" x14ac:dyDescent="0.25">
      <c r="A50" s="80"/>
      <c r="B50" s="101" t="s">
        <v>24</v>
      </c>
      <c r="C50" s="102" t="s">
        <v>23</v>
      </c>
      <c r="D50" s="102">
        <v>0.25</v>
      </c>
      <c r="E50" s="102" t="s">
        <v>69</v>
      </c>
      <c r="F50" s="103">
        <v>424116</v>
      </c>
      <c r="G50" s="104">
        <f>+D50*F50</f>
        <v>106029</v>
      </c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  <c r="DK50" s="85"/>
      <c r="DL50" s="85"/>
      <c r="DM50" s="85"/>
      <c r="DN50" s="85"/>
      <c r="DO50" s="85"/>
      <c r="DP50" s="85"/>
      <c r="DQ50" s="85"/>
      <c r="DR50" s="85"/>
      <c r="DS50" s="85"/>
      <c r="DT50" s="85"/>
      <c r="DU50" s="85"/>
      <c r="DV50" s="85"/>
      <c r="DW50" s="85"/>
      <c r="DX50" s="85"/>
      <c r="DY50" s="85"/>
      <c r="DZ50" s="85"/>
      <c r="EA50" s="85"/>
      <c r="EB50" s="85"/>
      <c r="EC50" s="85"/>
      <c r="ED50" s="85"/>
      <c r="EE50" s="85"/>
      <c r="EF50" s="85"/>
      <c r="EG50" s="85"/>
      <c r="EH50" s="85"/>
      <c r="EI50" s="85"/>
      <c r="EJ50" s="85"/>
      <c r="EK50" s="85"/>
      <c r="EL50" s="85"/>
      <c r="EM50" s="85"/>
      <c r="EN50" s="85"/>
      <c r="EO50" s="85"/>
      <c r="EP50" s="85"/>
      <c r="EQ50" s="85"/>
      <c r="ER50" s="85"/>
      <c r="ES50" s="85"/>
      <c r="ET50" s="85"/>
      <c r="EU50" s="85"/>
      <c r="EV50" s="85"/>
      <c r="EW50" s="85"/>
      <c r="EX50" s="85"/>
      <c r="EY50" s="85"/>
      <c r="EZ50" s="85"/>
      <c r="FA50" s="85"/>
      <c r="FB50" s="85"/>
      <c r="FC50" s="85"/>
      <c r="FD50" s="85"/>
      <c r="FE50" s="85"/>
      <c r="FF50" s="85"/>
      <c r="FG50" s="85"/>
      <c r="FH50" s="85"/>
      <c r="FI50" s="85"/>
      <c r="FJ50" s="85"/>
      <c r="FK50" s="85"/>
      <c r="FL50" s="85"/>
      <c r="FM50" s="85"/>
      <c r="FN50" s="85"/>
      <c r="FO50" s="85"/>
      <c r="FP50" s="85"/>
      <c r="FQ50" s="85"/>
      <c r="FR50" s="85"/>
      <c r="FS50" s="85"/>
      <c r="FT50" s="85"/>
      <c r="FU50" s="85"/>
      <c r="FV50" s="85"/>
      <c r="FW50" s="85"/>
      <c r="FX50" s="85"/>
      <c r="FY50" s="85"/>
      <c r="FZ50" s="85"/>
      <c r="GA50" s="85"/>
      <c r="GB50" s="85"/>
      <c r="GC50" s="85"/>
      <c r="GD50" s="85"/>
      <c r="GE50" s="85"/>
      <c r="GF50" s="85"/>
      <c r="GG50" s="85"/>
      <c r="GH50" s="85"/>
      <c r="GI50" s="85"/>
      <c r="GJ50" s="85"/>
      <c r="GK50" s="85"/>
      <c r="GL50" s="85"/>
      <c r="GM50" s="85"/>
      <c r="GN50" s="85"/>
      <c r="GO50" s="85"/>
      <c r="GP50" s="85"/>
      <c r="GQ50" s="85"/>
      <c r="GR50" s="85"/>
      <c r="GS50" s="85"/>
      <c r="GT50" s="85"/>
      <c r="GU50" s="85"/>
      <c r="GV50" s="85"/>
      <c r="GW50" s="85"/>
      <c r="GX50" s="85"/>
      <c r="GY50" s="85"/>
      <c r="GZ50" s="85"/>
      <c r="HA50" s="85"/>
      <c r="HB50" s="85"/>
      <c r="HC50" s="85"/>
      <c r="HD50" s="85"/>
      <c r="HE50" s="85"/>
      <c r="HF50" s="85"/>
      <c r="HG50" s="85"/>
      <c r="HH50" s="85"/>
      <c r="HI50" s="85"/>
      <c r="HJ50" s="85"/>
      <c r="HK50" s="85"/>
      <c r="HL50" s="85"/>
      <c r="HM50" s="85"/>
      <c r="HN50" s="85"/>
      <c r="HO50" s="85"/>
      <c r="HP50" s="85"/>
      <c r="HQ50" s="85"/>
      <c r="HR50" s="85"/>
      <c r="HS50" s="85"/>
      <c r="HT50" s="85"/>
      <c r="HU50" s="85"/>
      <c r="HV50" s="85"/>
      <c r="HW50" s="85"/>
      <c r="HX50" s="85"/>
      <c r="HY50" s="85"/>
      <c r="HZ50" s="85"/>
      <c r="IA50" s="85"/>
      <c r="IB50" s="85"/>
      <c r="IC50" s="85"/>
      <c r="ID50" s="85"/>
      <c r="IE50" s="85"/>
      <c r="IF50" s="85"/>
      <c r="IG50" s="85"/>
      <c r="IH50" s="85"/>
      <c r="II50" s="85"/>
      <c r="IJ50" s="85"/>
      <c r="IK50" s="85"/>
      <c r="IL50" s="85"/>
      <c r="IM50" s="85"/>
      <c r="IN50" s="85"/>
      <c r="IO50" s="85"/>
      <c r="IP50" s="85"/>
      <c r="IQ50" s="85"/>
      <c r="IR50" s="85"/>
      <c r="IS50" s="85"/>
      <c r="IT50" s="85"/>
    </row>
    <row r="51" spans="1:254" s="86" customFormat="1" ht="12" customHeight="1" x14ac:dyDescent="0.25">
      <c r="A51" s="80"/>
      <c r="B51" s="101" t="s">
        <v>85</v>
      </c>
      <c r="C51" s="102" t="s">
        <v>23</v>
      </c>
      <c r="D51" s="102">
        <v>0.26</v>
      </c>
      <c r="E51" s="102" t="s">
        <v>69</v>
      </c>
      <c r="F51" s="103">
        <v>395841</v>
      </c>
      <c r="G51" s="104">
        <f t="shared" ref="G51:G55" si="1">+D51*F51</f>
        <v>102918.66</v>
      </c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  <c r="DK51" s="85"/>
      <c r="DL51" s="85"/>
      <c r="DM51" s="85"/>
      <c r="DN51" s="85"/>
      <c r="DO51" s="85"/>
      <c r="DP51" s="85"/>
      <c r="DQ51" s="85"/>
      <c r="DR51" s="85"/>
      <c r="DS51" s="85"/>
      <c r="DT51" s="85"/>
      <c r="DU51" s="85"/>
      <c r="DV51" s="85"/>
      <c r="DW51" s="85"/>
      <c r="DX51" s="85"/>
      <c r="DY51" s="85"/>
      <c r="DZ51" s="85"/>
      <c r="EA51" s="85"/>
      <c r="EB51" s="85"/>
      <c r="EC51" s="85"/>
      <c r="ED51" s="85"/>
      <c r="EE51" s="85"/>
      <c r="EF51" s="85"/>
      <c r="EG51" s="85"/>
      <c r="EH51" s="85"/>
      <c r="EI51" s="85"/>
      <c r="EJ51" s="85"/>
      <c r="EK51" s="85"/>
      <c r="EL51" s="85"/>
      <c r="EM51" s="85"/>
      <c r="EN51" s="85"/>
      <c r="EO51" s="85"/>
      <c r="EP51" s="85"/>
      <c r="EQ51" s="85"/>
      <c r="ER51" s="85"/>
      <c r="ES51" s="85"/>
      <c r="ET51" s="85"/>
      <c r="EU51" s="85"/>
      <c r="EV51" s="85"/>
      <c r="EW51" s="85"/>
      <c r="EX51" s="85"/>
      <c r="EY51" s="85"/>
      <c r="EZ51" s="85"/>
      <c r="FA51" s="85"/>
      <c r="FB51" s="85"/>
      <c r="FC51" s="85"/>
      <c r="FD51" s="85"/>
      <c r="FE51" s="85"/>
      <c r="FF51" s="85"/>
      <c r="FG51" s="85"/>
      <c r="FH51" s="85"/>
      <c r="FI51" s="85"/>
      <c r="FJ51" s="85"/>
      <c r="FK51" s="85"/>
      <c r="FL51" s="85"/>
      <c r="FM51" s="85"/>
      <c r="FN51" s="85"/>
      <c r="FO51" s="85"/>
      <c r="FP51" s="85"/>
      <c r="FQ51" s="85"/>
      <c r="FR51" s="85"/>
      <c r="FS51" s="85"/>
      <c r="FT51" s="85"/>
      <c r="FU51" s="85"/>
      <c r="FV51" s="85"/>
      <c r="FW51" s="85"/>
      <c r="FX51" s="85"/>
      <c r="FY51" s="85"/>
      <c r="FZ51" s="85"/>
      <c r="GA51" s="85"/>
      <c r="GB51" s="85"/>
      <c r="GC51" s="85"/>
      <c r="GD51" s="85"/>
      <c r="GE51" s="85"/>
      <c r="GF51" s="85"/>
      <c r="GG51" s="85"/>
      <c r="GH51" s="85"/>
      <c r="GI51" s="85"/>
      <c r="GJ51" s="85"/>
      <c r="GK51" s="85"/>
      <c r="GL51" s="85"/>
      <c r="GM51" s="85"/>
      <c r="GN51" s="85"/>
      <c r="GO51" s="85"/>
      <c r="GP51" s="85"/>
      <c r="GQ51" s="85"/>
      <c r="GR51" s="85"/>
      <c r="GS51" s="85"/>
      <c r="GT51" s="85"/>
      <c r="GU51" s="85"/>
      <c r="GV51" s="85"/>
      <c r="GW51" s="85"/>
      <c r="GX51" s="85"/>
      <c r="GY51" s="85"/>
      <c r="GZ51" s="85"/>
      <c r="HA51" s="85"/>
      <c r="HB51" s="85"/>
      <c r="HC51" s="85"/>
      <c r="HD51" s="85"/>
      <c r="HE51" s="85"/>
      <c r="HF51" s="85"/>
      <c r="HG51" s="85"/>
      <c r="HH51" s="85"/>
      <c r="HI51" s="85"/>
      <c r="HJ51" s="85"/>
      <c r="HK51" s="85"/>
      <c r="HL51" s="85"/>
      <c r="HM51" s="85"/>
      <c r="HN51" s="85"/>
      <c r="HO51" s="85"/>
      <c r="HP51" s="85"/>
      <c r="HQ51" s="85"/>
      <c r="HR51" s="85"/>
      <c r="HS51" s="85"/>
      <c r="HT51" s="85"/>
      <c r="HU51" s="85"/>
      <c r="HV51" s="85"/>
      <c r="HW51" s="85"/>
      <c r="HX51" s="85"/>
      <c r="HY51" s="85"/>
      <c r="HZ51" s="85"/>
      <c r="IA51" s="85"/>
      <c r="IB51" s="85"/>
      <c r="IC51" s="85"/>
      <c r="ID51" s="85"/>
      <c r="IE51" s="85"/>
      <c r="IF51" s="85"/>
      <c r="IG51" s="85"/>
      <c r="IH51" s="85"/>
      <c r="II51" s="85"/>
      <c r="IJ51" s="85"/>
      <c r="IK51" s="85"/>
      <c r="IL51" s="85"/>
      <c r="IM51" s="85"/>
      <c r="IN51" s="85"/>
      <c r="IO51" s="85"/>
      <c r="IP51" s="85"/>
      <c r="IQ51" s="85"/>
      <c r="IR51" s="85"/>
      <c r="IS51" s="85"/>
      <c r="IT51" s="85"/>
    </row>
    <row r="52" spans="1:254" s="86" customFormat="1" ht="12" customHeight="1" x14ac:dyDescent="0.25">
      <c r="A52" s="80"/>
      <c r="B52" s="101" t="s">
        <v>73</v>
      </c>
      <c r="C52" s="102" t="s">
        <v>23</v>
      </c>
      <c r="D52" s="102">
        <v>0.2</v>
      </c>
      <c r="E52" s="102" t="s">
        <v>86</v>
      </c>
      <c r="F52" s="103">
        <v>399612</v>
      </c>
      <c r="G52" s="104">
        <f t="shared" si="1"/>
        <v>79922.400000000009</v>
      </c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  <c r="EF52" s="85"/>
      <c r="EG52" s="85"/>
      <c r="EH52" s="85"/>
      <c r="EI52" s="85"/>
      <c r="EJ52" s="85"/>
      <c r="EK52" s="85"/>
      <c r="EL52" s="85"/>
      <c r="EM52" s="85"/>
      <c r="EN52" s="85"/>
      <c r="EO52" s="85"/>
      <c r="EP52" s="85"/>
      <c r="EQ52" s="85"/>
      <c r="ER52" s="85"/>
      <c r="ES52" s="85"/>
      <c r="ET52" s="85"/>
      <c r="EU52" s="85"/>
      <c r="EV52" s="85"/>
      <c r="EW52" s="85"/>
      <c r="EX52" s="85"/>
      <c r="EY52" s="85"/>
      <c r="EZ52" s="85"/>
      <c r="FA52" s="85"/>
      <c r="FB52" s="85"/>
      <c r="FC52" s="85"/>
      <c r="FD52" s="85"/>
      <c r="FE52" s="85"/>
      <c r="FF52" s="85"/>
      <c r="FG52" s="85"/>
      <c r="FH52" s="85"/>
      <c r="FI52" s="85"/>
      <c r="FJ52" s="85"/>
      <c r="FK52" s="85"/>
      <c r="FL52" s="85"/>
      <c r="FM52" s="85"/>
      <c r="FN52" s="85"/>
      <c r="FO52" s="85"/>
      <c r="FP52" s="85"/>
      <c r="FQ52" s="85"/>
      <c r="FR52" s="85"/>
      <c r="FS52" s="85"/>
      <c r="FT52" s="85"/>
      <c r="FU52" s="85"/>
      <c r="FV52" s="85"/>
      <c r="FW52" s="85"/>
      <c r="FX52" s="85"/>
      <c r="FY52" s="85"/>
      <c r="FZ52" s="85"/>
      <c r="GA52" s="85"/>
      <c r="GB52" s="85"/>
      <c r="GC52" s="85"/>
      <c r="GD52" s="85"/>
      <c r="GE52" s="85"/>
      <c r="GF52" s="85"/>
      <c r="GG52" s="85"/>
      <c r="GH52" s="85"/>
      <c r="GI52" s="85"/>
      <c r="GJ52" s="85"/>
      <c r="GK52" s="85"/>
      <c r="GL52" s="85"/>
      <c r="GM52" s="85"/>
      <c r="GN52" s="85"/>
      <c r="GO52" s="85"/>
      <c r="GP52" s="85"/>
      <c r="GQ52" s="85"/>
      <c r="GR52" s="85"/>
      <c r="GS52" s="85"/>
      <c r="GT52" s="85"/>
      <c r="GU52" s="85"/>
      <c r="GV52" s="85"/>
      <c r="GW52" s="85"/>
      <c r="GX52" s="85"/>
      <c r="GY52" s="85"/>
      <c r="GZ52" s="85"/>
      <c r="HA52" s="85"/>
      <c r="HB52" s="85"/>
      <c r="HC52" s="85"/>
      <c r="HD52" s="85"/>
      <c r="HE52" s="85"/>
      <c r="HF52" s="85"/>
      <c r="HG52" s="85"/>
      <c r="HH52" s="85"/>
      <c r="HI52" s="85"/>
      <c r="HJ52" s="85"/>
      <c r="HK52" s="85"/>
      <c r="HL52" s="85"/>
      <c r="HM52" s="85"/>
      <c r="HN52" s="85"/>
      <c r="HO52" s="85"/>
      <c r="HP52" s="85"/>
      <c r="HQ52" s="85"/>
      <c r="HR52" s="85"/>
      <c r="HS52" s="85"/>
      <c r="HT52" s="85"/>
      <c r="HU52" s="85"/>
      <c r="HV52" s="85"/>
      <c r="HW52" s="85"/>
      <c r="HX52" s="85"/>
      <c r="HY52" s="85"/>
      <c r="HZ52" s="85"/>
      <c r="IA52" s="85"/>
      <c r="IB52" s="85"/>
      <c r="IC52" s="85"/>
      <c r="ID52" s="85"/>
      <c r="IE52" s="85"/>
      <c r="IF52" s="85"/>
      <c r="IG52" s="85"/>
      <c r="IH52" s="85"/>
      <c r="II52" s="85"/>
      <c r="IJ52" s="85"/>
      <c r="IK52" s="85"/>
      <c r="IL52" s="85"/>
      <c r="IM52" s="85"/>
      <c r="IN52" s="85"/>
      <c r="IO52" s="85"/>
      <c r="IP52" s="85"/>
      <c r="IQ52" s="85"/>
      <c r="IR52" s="85"/>
      <c r="IS52" s="85"/>
      <c r="IT52" s="85"/>
    </row>
    <row r="53" spans="1:254" s="86" customFormat="1" ht="12" customHeight="1" x14ac:dyDescent="0.25">
      <c r="A53" s="80"/>
      <c r="B53" s="101" t="s">
        <v>127</v>
      </c>
      <c r="C53" s="102" t="s">
        <v>23</v>
      </c>
      <c r="D53" s="102">
        <v>0.2</v>
      </c>
      <c r="E53" s="102" t="s">
        <v>69</v>
      </c>
      <c r="F53" s="103">
        <v>207548</v>
      </c>
      <c r="G53" s="104">
        <f t="shared" si="1"/>
        <v>41509.600000000006</v>
      </c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/>
      <c r="DU53" s="85"/>
      <c r="DV53" s="85"/>
      <c r="DW53" s="85"/>
      <c r="DX53" s="85"/>
      <c r="DY53" s="85"/>
      <c r="DZ53" s="85"/>
      <c r="EA53" s="85"/>
      <c r="EB53" s="85"/>
      <c r="EC53" s="85"/>
      <c r="ED53" s="85"/>
      <c r="EE53" s="85"/>
      <c r="EF53" s="85"/>
      <c r="EG53" s="85"/>
      <c r="EH53" s="85"/>
      <c r="EI53" s="85"/>
      <c r="EJ53" s="85"/>
      <c r="EK53" s="85"/>
      <c r="EL53" s="85"/>
      <c r="EM53" s="85"/>
      <c r="EN53" s="85"/>
      <c r="EO53" s="85"/>
      <c r="EP53" s="85"/>
      <c r="EQ53" s="85"/>
      <c r="ER53" s="85"/>
      <c r="ES53" s="85"/>
      <c r="ET53" s="85"/>
      <c r="EU53" s="85"/>
      <c r="EV53" s="85"/>
      <c r="EW53" s="85"/>
      <c r="EX53" s="85"/>
      <c r="EY53" s="85"/>
      <c r="EZ53" s="85"/>
      <c r="FA53" s="85"/>
      <c r="FB53" s="85"/>
      <c r="FC53" s="85"/>
      <c r="FD53" s="85"/>
      <c r="FE53" s="85"/>
      <c r="FF53" s="85"/>
      <c r="FG53" s="85"/>
      <c r="FH53" s="85"/>
      <c r="FI53" s="85"/>
      <c r="FJ53" s="85"/>
      <c r="FK53" s="85"/>
      <c r="FL53" s="85"/>
      <c r="FM53" s="85"/>
      <c r="FN53" s="85"/>
      <c r="FO53" s="85"/>
      <c r="FP53" s="85"/>
      <c r="FQ53" s="85"/>
      <c r="FR53" s="85"/>
      <c r="FS53" s="85"/>
      <c r="FT53" s="85"/>
      <c r="FU53" s="85"/>
      <c r="FV53" s="85"/>
      <c r="FW53" s="85"/>
      <c r="FX53" s="85"/>
      <c r="FY53" s="85"/>
      <c r="FZ53" s="85"/>
      <c r="GA53" s="85"/>
      <c r="GB53" s="85"/>
      <c r="GC53" s="85"/>
      <c r="GD53" s="85"/>
      <c r="GE53" s="85"/>
      <c r="GF53" s="85"/>
      <c r="GG53" s="85"/>
      <c r="GH53" s="85"/>
      <c r="GI53" s="85"/>
      <c r="GJ53" s="85"/>
      <c r="GK53" s="85"/>
      <c r="GL53" s="85"/>
      <c r="GM53" s="85"/>
      <c r="GN53" s="85"/>
      <c r="GO53" s="85"/>
      <c r="GP53" s="85"/>
      <c r="GQ53" s="85"/>
      <c r="GR53" s="85"/>
      <c r="GS53" s="85"/>
      <c r="GT53" s="85"/>
      <c r="GU53" s="85"/>
      <c r="GV53" s="85"/>
      <c r="GW53" s="85"/>
      <c r="GX53" s="85"/>
      <c r="GY53" s="85"/>
      <c r="GZ53" s="85"/>
      <c r="HA53" s="85"/>
      <c r="HB53" s="85"/>
      <c r="HC53" s="85"/>
      <c r="HD53" s="85"/>
      <c r="HE53" s="85"/>
      <c r="HF53" s="85"/>
      <c r="HG53" s="85"/>
      <c r="HH53" s="85"/>
      <c r="HI53" s="85"/>
      <c r="HJ53" s="85"/>
      <c r="HK53" s="85"/>
      <c r="HL53" s="85"/>
      <c r="HM53" s="85"/>
      <c r="HN53" s="85"/>
      <c r="HO53" s="85"/>
      <c r="HP53" s="85"/>
      <c r="HQ53" s="85"/>
      <c r="HR53" s="85"/>
      <c r="HS53" s="85"/>
      <c r="HT53" s="85"/>
      <c r="HU53" s="85"/>
      <c r="HV53" s="85"/>
      <c r="HW53" s="85"/>
      <c r="HX53" s="85"/>
      <c r="HY53" s="85"/>
      <c r="HZ53" s="85"/>
      <c r="IA53" s="85"/>
      <c r="IB53" s="85"/>
      <c r="IC53" s="85"/>
      <c r="ID53" s="85"/>
      <c r="IE53" s="85"/>
      <c r="IF53" s="85"/>
      <c r="IG53" s="85"/>
      <c r="IH53" s="85"/>
      <c r="II53" s="85"/>
      <c r="IJ53" s="85"/>
      <c r="IK53" s="85"/>
      <c r="IL53" s="85"/>
      <c r="IM53" s="85"/>
      <c r="IN53" s="85"/>
      <c r="IO53" s="85"/>
      <c r="IP53" s="85"/>
      <c r="IQ53" s="85"/>
      <c r="IR53" s="85"/>
      <c r="IS53" s="85"/>
      <c r="IT53" s="85"/>
    </row>
    <row r="54" spans="1:254" s="86" customFormat="1" ht="12" customHeight="1" x14ac:dyDescent="0.25">
      <c r="A54" s="80"/>
      <c r="B54" s="101" t="s">
        <v>87</v>
      </c>
      <c r="C54" s="102" t="s">
        <v>23</v>
      </c>
      <c r="D54" s="102">
        <v>1</v>
      </c>
      <c r="E54" s="102" t="s">
        <v>86</v>
      </c>
      <c r="F54" s="103">
        <v>100912</v>
      </c>
      <c r="G54" s="104">
        <f t="shared" si="1"/>
        <v>100912</v>
      </c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/>
      <c r="EI54" s="85"/>
      <c r="EJ54" s="85"/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/>
      <c r="EW54" s="85"/>
      <c r="EX54" s="85"/>
      <c r="EY54" s="85"/>
      <c r="EZ54" s="85"/>
      <c r="FA54" s="85"/>
      <c r="FB54" s="85"/>
      <c r="FC54" s="85"/>
      <c r="FD54" s="85"/>
      <c r="FE54" s="85"/>
      <c r="FF54" s="85"/>
      <c r="FG54" s="85"/>
      <c r="FH54" s="85"/>
      <c r="FI54" s="85"/>
      <c r="FJ54" s="85"/>
      <c r="FK54" s="85"/>
      <c r="FL54" s="85"/>
      <c r="FM54" s="85"/>
      <c r="FN54" s="85"/>
      <c r="FO54" s="85"/>
      <c r="FP54" s="85"/>
      <c r="FQ54" s="85"/>
      <c r="FR54" s="85"/>
      <c r="FS54" s="85"/>
      <c r="FT54" s="85"/>
      <c r="FU54" s="85"/>
      <c r="FV54" s="85"/>
      <c r="FW54" s="85"/>
      <c r="FX54" s="85"/>
      <c r="FY54" s="85"/>
      <c r="FZ54" s="85"/>
      <c r="GA54" s="85"/>
      <c r="GB54" s="85"/>
      <c r="GC54" s="85"/>
      <c r="GD54" s="85"/>
      <c r="GE54" s="85"/>
      <c r="GF54" s="85"/>
      <c r="GG54" s="85"/>
      <c r="GH54" s="85"/>
      <c r="GI54" s="85"/>
      <c r="GJ54" s="85"/>
      <c r="GK54" s="85"/>
      <c r="GL54" s="85"/>
      <c r="GM54" s="85"/>
      <c r="GN54" s="85"/>
      <c r="GO54" s="85"/>
      <c r="GP54" s="85"/>
      <c r="GQ54" s="85"/>
      <c r="GR54" s="85"/>
      <c r="GS54" s="85"/>
      <c r="GT54" s="85"/>
      <c r="GU54" s="85"/>
      <c r="GV54" s="85"/>
      <c r="GW54" s="85"/>
      <c r="GX54" s="85"/>
      <c r="GY54" s="85"/>
      <c r="GZ54" s="85"/>
      <c r="HA54" s="85"/>
      <c r="HB54" s="85"/>
      <c r="HC54" s="85"/>
      <c r="HD54" s="85"/>
      <c r="HE54" s="85"/>
      <c r="HF54" s="85"/>
      <c r="HG54" s="85"/>
      <c r="HH54" s="85"/>
      <c r="HI54" s="85"/>
      <c r="HJ54" s="85"/>
      <c r="HK54" s="85"/>
      <c r="HL54" s="85"/>
      <c r="HM54" s="85"/>
      <c r="HN54" s="85"/>
      <c r="HO54" s="85"/>
      <c r="HP54" s="85"/>
      <c r="HQ54" s="85"/>
      <c r="HR54" s="85"/>
      <c r="HS54" s="85"/>
      <c r="HT54" s="85"/>
      <c r="HU54" s="85"/>
      <c r="HV54" s="85"/>
      <c r="HW54" s="85"/>
      <c r="HX54" s="85"/>
      <c r="HY54" s="85"/>
      <c r="HZ54" s="85"/>
      <c r="IA54" s="85"/>
      <c r="IB54" s="85"/>
      <c r="IC54" s="85"/>
      <c r="ID54" s="85"/>
      <c r="IE54" s="85"/>
      <c r="IF54" s="85"/>
      <c r="IG54" s="85"/>
      <c r="IH54" s="85"/>
      <c r="II54" s="85"/>
      <c r="IJ54" s="85"/>
      <c r="IK54" s="85"/>
      <c r="IL54" s="85"/>
      <c r="IM54" s="85"/>
      <c r="IN54" s="85"/>
      <c r="IO54" s="85"/>
      <c r="IP54" s="85"/>
      <c r="IQ54" s="85"/>
      <c r="IR54" s="85"/>
      <c r="IS54" s="85"/>
      <c r="IT54" s="85"/>
    </row>
    <row r="55" spans="1:254" s="86" customFormat="1" ht="12" customHeight="1" x14ac:dyDescent="0.25">
      <c r="A55" s="80"/>
      <c r="B55" s="101" t="s">
        <v>123</v>
      </c>
      <c r="C55" s="102" t="s">
        <v>23</v>
      </c>
      <c r="D55" s="102">
        <v>4</v>
      </c>
      <c r="E55" s="102" t="s">
        <v>66</v>
      </c>
      <c r="F55" s="103">
        <v>95040</v>
      </c>
      <c r="G55" s="104">
        <f t="shared" si="1"/>
        <v>380160</v>
      </c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5"/>
      <c r="FA55" s="85"/>
      <c r="FB55" s="85"/>
      <c r="FC55" s="85"/>
      <c r="FD55" s="85"/>
      <c r="FE55" s="85"/>
      <c r="FF55" s="85"/>
      <c r="FG55" s="85"/>
      <c r="FH55" s="85"/>
      <c r="FI55" s="85"/>
      <c r="FJ55" s="85"/>
      <c r="FK55" s="85"/>
      <c r="FL55" s="85"/>
      <c r="FM55" s="85"/>
      <c r="FN55" s="85"/>
      <c r="FO55" s="85"/>
      <c r="FP55" s="85"/>
      <c r="FQ55" s="85"/>
      <c r="FR55" s="85"/>
      <c r="FS55" s="85"/>
      <c r="FT55" s="85"/>
      <c r="FU55" s="85"/>
      <c r="FV55" s="85"/>
      <c r="FW55" s="85"/>
      <c r="FX55" s="85"/>
      <c r="FY55" s="85"/>
      <c r="FZ55" s="85"/>
      <c r="GA55" s="85"/>
      <c r="GB55" s="85"/>
      <c r="GC55" s="85"/>
      <c r="GD55" s="85"/>
      <c r="GE55" s="85"/>
      <c r="GF55" s="85"/>
      <c r="GG55" s="85"/>
      <c r="GH55" s="85"/>
      <c r="GI55" s="85"/>
      <c r="GJ55" s="85"/>
      <c r="GK55" s="85"/>
      <c r="GL55" s="85"/>
      <c r="GM55" s="85"/>
      <c r="GN55" s="85"/>
      <c r="GO55" s="85"/>
      <c r="GP55" s="85"/>
      <c r="GQ55" s="85"/>
      <c r="GR55" s="85"/>
      <c r="GS55" s="85"/>
      <c r="GT55" s="85"/>
      <c r="GU55" s="85"/>
      <c r="GV55" s="85"/>
      <c r="GW55" s="85"/>
      <c r="GX55" s="85"/>
      <c r="GY55" s="85"/>
      <c r="GZ55" s="85"/>
      <c r="HA55" s="85"/>
      <c r="HB55" s="85"/>
      <c r="HC55" s="85"/>
      <c r="HD55" s="85"/>
      <c r="HE55" s="85"/>
      <c r="HF55" s="85"/>
      <c r="HG55" s="85"/>
      <c r="HH55" s="85"/>
      <c r="HI55" s="85"/>
      <c r="HJ55" s="85"/>
      <c r="HK55" s="85"/>
      <c r="HL55" s="85"/>
      <c r="HM55" s="85"/>
      <c r="HN55" s="85"/>
      <c r="HO55" s="85"/>
      <c r="HP55" s="85"/>
      <c r="HQ55" s="85"/>
      <c r="HR55" s="85"/>
      <c r="HS55" s="85"/>
      <c r="HT55" s="85"/>
      <c r="HU55" s="85"/>
      <c r="HV55" s="85"/>
      <c r="HW55" s="85"/>
      <c r="HX55" s="85"/>
      <c r="HY55" s="85"/>
      <c r="HZ55" s="85"/>
      <c r="IA55" s="85"/>
      <c r="IB55" s="85"/>
      <c r="IC55" s="85"/>
      <c r="ID55" s="85"/>
      <c r="IE55" s="85"/>
      <c r="IF55" s="85"/>
      <c r="IG55" s="85"/>
      <c r="IH55" s="85"/>
      <c r="II55" s="85"/>
      <c r="IJ55" s="85"/>
      <c r="IK55" s="85"/>
      <c r="IL55" s="85"/>
      <c r="IM55" s="85"/>
      <c r="IN55" s="85"/>
      <c r="IO55" s="85"/>
      <c r="IP55" s="85"/>
      <c r="IQ55" s="85"/>
      <c r="IR55" s="85"/>
      <c r="IS55" s="85"/>
      <c r="IT55" s="85"/>
    </row>
    <row r="56" spans="1:254" ht="12" customHeight="1" x14ac:dyDescent="0.25">
      <c r="A56" s="33"/>
      <c r="B56" s="76" t="s">
        <v>25</v>
      </c>
      <c r="C56" s="77"/>
      <c r="D56" s="77"/>
      <c r="E56" s="77"/>
      <c r="F56" s="78"/>
      <c r="G56" s="79">
        <f>SUM(G50:G55)</f>
        <v>811451.66</v>
      </c>
    </row>
    <row r="57" spans="1:254" ht="12" customHeight="1" x14ac:dyDescent="0.25">
      <c r="A57" s="33"/>
      <c r="B57" s="13"/>
      <c r="C57" s="14"/>
      <c r="D57" s="14"/>
      <c r="E57" s="14"/>
      <c r="F57" s="15"/>
      <c r="G57" s="15"/>
    </row>
    <row r="58" spans="1:254" ht="12" customHeight="1" x14ac:dyDescent="0.25">
      <c r="A58" s="5"/>
      <c r="B58" s="94" t="s">
        <v>26</v>
      </c>
      <c r="C58" s="95"/>
      <c r="D58" s="96"/>
      <c r="E58" s="96"/>
      <c r="F58" s="97"/>
      <c r="G58" s="98"/>
    </row>
    <row r="59" spans="1:254" ht="24" customHeight="1" x14ac:dyDescent="0.25">
      <c r="A59" s="5"/>
      <c r="B59" s="99" t="s">
        <v>27</v>
      </c>
      <c r="C59" s="100" t="s">
        <v>28</v>
      </c>
      <c r="D59" s="100" t="s">
        <v>29</v>
      </c>
      <c r="E59" s="99" t="s">
        <v>15</v>
      </c>
      <c r="F59" s="100" t="s">
        <v>16</v>
      </c>
      <c r="G59" s="99" t="s">
        <v>17</v>
      </c>
    </row>
    <row r="60" spans="1:254" s="86" customFormat="1" ht="12" customHeight="1" x14ac:dyDescent="0.25">
      <c r="A60" s="80"/>
      <c r="B60" s="105" t="s">
        <v>88</v>
      </c>
      <c r="C60" s="102"/>
      <c r="D60" s="102"/>
      <c r="E60" s="102"/>
      <c r="F60" s="103"/>
      <c r="G60" s="104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</row>
    <row r="61" spans="1:254" s="86" customFormat="1" ht="12" customHeight="1" x14ac:dyDescent="0.25">
      <c r="A61" s="80"/>
      <c r="B61" s="101" t="s">
        <v>89</v>
      </c>
      <c r="C61" s="102" t="s">
        <v>31</v>
      </c>
      <c r="D61" s="102">
        <v>1</v>
      </c>
      <c r="E61" s="102" t="s">
        <v>90</v>
      </c>
      <c r="F61" s="103">
        <v>120000</v>
      </c>
      <c r="G61" s="104">
        <f>+D61*F61</f>
        <v>120000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  <c r="DK61" s="85"/>
      <c r="DL61" s="85"/>
      <c r="DM61" s="85"/>
      <c r="DN61" s="85"/>
      <c r="DO61" s="85"/>
      <c r="DP61" s="85"/>
      <c r="DQ61" s="85"/>
      <c r="DR61" s="85"/>
      <c r="DS61" s="85"/>
      <c r="DT61" s="85"/>
      <c r="DU61" s="85"/>
      <c r="DV61" s="85"/>
      <c r="DW61" s="85"/>
      <c r="DX61" s="85"/>
      <c r="DY61" s="85"/>
      <c r="DZ61" s="85"/>
      <c r="EA61" s="85"/>
      <c r="EB61" s="85"/>
      <c r="EC61" s="85"/>
      <c r="ED61" s="85"/>
      <c r="EE61" s="85"/>
      <c r="EF61" s="85"/>
      <c r="EG61" s="85"/>
      <c r="EH61" s="85"/>
      <c r="EI61" s="85"/>
      <c r="EJ61" s="85"/>
      <c r="EK61" s="85"/>
      <c r="EL61" s="85"/>
      <c r="EM61" s="85"/>
      <c r="EN61" s="85"/>
      <c r="EO61" s="85"/>
      <c r="EP61" s="85"/>
      <c r="EQ61" s="85"/>
      <c r="ER61" s="85"/>
      <c r="ES61" s="85"/>
      <c r="ET61" s="85"/>
      <c r="EU61" s="85"/>
      <c r="EV61" s="85"/>
      <c r="EW61" s="85"/>
      <c r="EX61" s="85"/>
      <c r="EY61" s="85"/>
      <c r="EZ61" s="85"/>
      <c r="FA61" s="85"/>
      <c r="FB61" s="85"/>
      <c r="FC61" s="85"/>
      <c r="FD61" s="85"/>
      <c r="FE61" s="85"/>
      <c r="FF61" s="85"/>
      <c r="FG61" s="85"/>
      <c r="FH61" s="85"/>
      <c r="FI61" s="85"/>
      <c r="FJ61" s="85"/>
      <c r="FK61" s="85"/>
      <c r="FL61" s="85"/>
      <c r="FM61" s="85"/>
      <c r="FN61" s="85"/>
      <c r="FO61" s="85"/>
      <c r="FP61" s="85"/>
      <c r="FQ61" s="85"/>
      <c r="FR61" s="85"/>
      <c r="FS61" s="85"/>
      <c r="FT61" s="85"/>
      <c r="FU61" s="85"/>
      <c r="FV61" s="85"/>
      <c r="FW61" s="85"/>
      <c r="FX61" s="85"/>
      <c r="FY61" s="85"/>
      <c r="FZ61" s="85"/>
      <c r="GA61" s="85"/>
      <c r="GB61" s="85"/>
      <c r="GC61" s="85"/>
      <c r="GD61" s="85"/>
      <c r="GE61" s="85"/>
      <c r="GF61" s="85"/>
      <c r="GG61" s="85"/>
      <c r="GH61" s="85"/>
      <c r="GI61" s="85"/>
      <c r="GJ61" s="85"/>
      <c r="GK61" s="85"/>
      <c r="GL61" s="85"/>
      <c r="GM61" s="85"/>
      <c r="GN61" s="85"/>
      <c r="GO61" s="85"/>
      <c r="GP61" s="85"/>
      <c r="GQ61" s="85"/>
      <c r="GR61" s="85"/>
      <c r="GS61" s="85"/>
      <c r="GT61" s="85"/>
      <c r="GU61" s="85"/>
      <c r="GV61" s="85"/>
      <c r="GW61" s="85"/>
      <c r="GX61" s="85"/>
      <c r="GY61" s="85"/>
      <c r="GZ61" s="85"/>
      <c r="HA61" s="85"/>
      <c r="HB61" s="85"/>
      <c r="HC61" s="85"/>
      <c r="HD61" s="85"/>
      <c r="HE61" s="85"/>
      <c r="HF61" s="85"/>
      <c r="HG61" s="85"/>
      <c r="HH61" s="85"/>
      <c r="HI61" s="85"/>
      <c r="HJ61" s="85"/>
      <c r="HK61" s="85"/>
      <c r="HL61" s="85"/>
      <c r="HM61" s="85"/>
      <c r="HN61" s="85"/>
      <c r="HO61" s="85"/>
      <c r="HP61" s="85"/>
      <c r="HQ61" s="85"/>
      <c r="HR61" s="85"/>
      <c r="HS61" s="85"/>
      <c r="HT61" s="85"/>
      <c r="HU61" s="85"/>
      <c r="HV61" s="85"/>
      <c r="HW61" s="85"/>
      <c r="HX61" s="85"/>
      <c r="HY61" s="85"/>
      <c r="HZ61" s="85"/>
      <c r="IA61" s="85"/>
      <c r="IB61" s="85"/>
      <c r="IC61" s="85"/>
      <c r="ID61" s="85"/>
      <c r="IE61" s="85"/>
      <c r="IF61" s="85"/>
      <c r="IG61" s="85"/>
      <c r="IH61" s="85"/>
      <c r="II61" s="85"/>
      <c r="IJ61" s="85"/>
      <c r="IK61" s="85"/>
      <c r="IL61" s="85"/>
      <c r="IM61" s="85"/>
      <c r="IN61" s="85"/>
      <c r="IO61" s="85"/>
      <c r="IP61" s="85"/>
      <c r="IQ61" s="85"/>
      <c r="IR61" s="85"/>
      <c r="IS61" s="85"/>
      <c r="IT61" s="85"/>
    </row>
    <row r="62" spans="1:254" s="86" customFormat="1" ht="12" customHeight="1" x14ac:dyDescent="0.25">
      <c r="A62" s="80"/>
      <c r="B62" s="105" t="s">
        <v>30</v>
      </c>
      <c r="C62" s="102"/>
      <c r="D62" s="102"/>
      <c r="E62" s="102"/>
      <c r="F62" s="103"/>
      <c r="G62" s="104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  <c r="DK62" s="85"/>
      <c r="DL62" s="85"/>
      <c r="DM62" s="85"/>
      <c r="DN62" s="85"/>
      <c r="DO62" s="85"/>
      <c r="DP62" s="85"/>
      <c r="DQ62" s="85"/>
      <c r="DR62" s="85"/>
      <c r="DS62" s="85"/>
      <c r="DT62" s="85"/>
      <c r="DU62" s="85"/>
      <c r="DV62" s="85"/>
      <c r="DW62" s="85"/>
      <c r="DX62" s="85"/>
      <c r="DY62" s="85"/>
      <c r="DZ62" s="85"/>
      <c r="EA62" s="85"/>
      <c r="EB62" s="85"/>
      <c r="EC62" s="85"/>
      <c r="ED62" s="85"/>
      <c r="EE62" s="85"/>
      <c r="EF62" s="85"/>
      <c r="EG62" s="85"/>
      <c r="EH62" s="85"/>
      <c r="EI62" s="85"/>
      <c r="EJ62" s="85"/>
      <c r="EK62" s="85"/>
      <c r="EL62" s="85"/>
      <c r="EM62" s="85"/>
      <c r="EN62" s="85"/>
      <c r="EO62" s="85"/>
      <c r="EP62" s="85"/>
      <c r="EQ62" s="85"/>
      <c r="ER62" s="85"/>
      <c r="ES62" s="85"/>
      <c r="ET62" s="85"/>
      <c r="EU62" s="85"/>
      <c r="EV62" s="85"/>
      <c r="EW62" s="85"/>
      <c r="EX62" s="85"/>
      <c r="EY62" s="85"/>
      <c r="EZ62" s="85"/>
      <c r="FA62" s="85"/>
      <c r="FB62" s="85"/>
      <c r="FC62" s="85"/>
      <c r="FD62" s="85"/>
      <c r="FE62" s="85"/>
      <c r="FF62" s="85"/>
      <c r="FG62" s="85"/>
      <c r="FH62" s="85"/>
      <c r="FI62" s="85"/>
      <c r="FJ62" s="85"/>
      <c r="FK62" s="85"/>
      <c r="FL62" s="85"/>
      <c r="FM62" s="85"/>
      <c r="FN62" s="85"/>
      <c r="FO62" s="85"/>
      <c r="FP62" s="85"/>
      <c r="FQ62" s="85"/>
      <c r="FR62" s="85"/>
      <c r="FS62" s="85"/>
      <c r="FT62" s="85"/>
      <c r="FU62" s="85"/>
      <c r="FV62" s="85"/>
      <c r="FW62" s="85"/>
      <c r="FX62" s="85"/>
      <c r="FY62" s="85"/>
      <c r="FZ62" s="85"/>
      <c r="GA62" s="85"/>
      <c r="GB62" s="85"/>
      <c r="GC62" s="85"/>
      <c r="GD62" s="85"/>
      <c r="GE62" s="85"/>
      <c r="GF62" s="85"/>
      <c r="GG62" s="85"/>
      <c r="GH62" s="85"/>
      <c r="GI62" s="85"/>
      <c r="GJ62" s="85"/>
      <c r="GK62" s="85"/>
      <c r="GL62" s="85"/>
      <c r="GM62" s="85"/>
      <c r="GN62" s="85"/>
      <c r="GO62" s="85"/>
      <c r="GP62" s="85"/>
      <c r="GQ62" s="85"/>
      <c r="GR62" s="85"/>
      <c r="GS62" s="85"/>
      <c r="GT62" s="85"/>
      <c r="GU62" s="85"/>
      <c r="GV62" s="85"/>
      <c r="GW62" s="85"/>
      <c r="GX62" s="85"/>
      <c r="GY62" s="85"/>
      <c r="GZ62" s="85"/>
      <c r="HA62" s="85"/>
      <c r="HB62" s="85"/>
      <c r="HC62" s="85"/>
      <c r="HD62" s="85"/>
      <c r="HE62" s="85"/>
      <c r="HF62" s="85"/>
      <c r="HG62" s="85"/>
      <c r="HH62" s="85"/>
      <c r="HI62" s="85"/>
      <c r="HJ62" s="85"/>
      <c r="HK62" s="85"/>
      <c r="HL62" s="85"/>
      <c r="HM62" s="85"/>
      <c r="HN62" s="85"/>
      <c r="HO62" s="85"/>
      <c r="HP62" s="85"/>
      <c r="HQ62" s="85"/>
      <c r="HR62" s="85"/>
      <c r="HS62" s="85"/>
      <c r="HT62" s="85"/>
      <c r="HU62" s="85"/>
      <c r="HV62" s="85"/>
      <c r="HW62" s="85"/>
      <c r="HX62" s="85"/>
      <c r="HY62" s="85"/>
      <c r="HZ62" s="85"/>
      <c r="IA62" s="85"/>
      <c r="IB62" s="85"/>
      <c r="IC62" s="85"/>
      <c r="ID62" s="85"/>
      <c r="IE62" s="85"/>
      <c r="IF62" s="85"/>
      <c r="IG62" s="85"/>
      <c r="IH62" s="85"/>
      <c r="II62" s="85"/>
      <c r="IJ62" s="85"/>
      <c r="IK62" s="85"/>
      <c r="IL62" s="85"/>
      <c r="IM62" s="85"/>
      <c r="IN62" s="85"/>
      <c r="IO62" s="85"/>
      <c r="IP62" s="85"/>
      <c r="IQ62" s="85"/>
      <c r="IR62" s="85"/>
      <c r="IS62" s="85"/>
      <c r="IT62" s="85"/>
    </row>
    <row r="63" spans="1:254" s="86" customFormat="1" ht="12" customHeight="1" x14ac:dyDescent="0.25">
      <c r="A63" s="80"/>
      <c r="B63" s="101" t="s">
        <v>91</v>
      </c>
      <c r="C63" s="102" t="s">
        <v>31</v>
      </c>
      <c r="D63" s="102">
        <v>220</v>
      </c>
      <c r="E63" s="102" t="s">
        <v>116</v>
      </c>
      <c r="F63" s="103">
        <v>970</v>
      </c>
      <c r="G63" s="104">
        <f t="shared" ref="G63:G74" si="2">+D63*F63</f>
        <v>213400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  <c r="DK63" s="85"/>
      <c r="DL63" s="85"/>
      <c r="DM63" s="85"/>
      <c r="DN63" s="85"/>
      <c r="DO63" s="85"/>
      <c r="DP63" s="85"/>
      <c r="DQ63" s="85"/>
      <c r="DR63" s="85"/>
      <c r="DS63" s="85"/>
      <c r="DT63" s="85"/>
      <c r="DU63" s="85"/>
      <c r="DV63" s="85"/>
      <c r="DW63" s="85"/>
      <c r="DX63" s="85"/>
      <c r="DY63" s="85"/>
      <c r="DZ63" s="85"/>
      <c r="EA63" s="85"/>
      <c r="EB63" s="85"/>
      <c r="EC63" s="85"/>
      <c r="ED63" s="85"/>
      <c r="EE63" s="85"/>
      <c r="EF63" s="85"/>
      <c r="EG63" s="85"/>
      <c r="EH63" s="85"/>
      <c r="EI63" s="85"/>
      <c r="EJ63" s="85"/>
      <c r="EK63" s="85"/>
      <c r="EL63" s="85"/>
      <c r="EM63" s="85"/>
      <c r="EN63" s="85"/>
      <c r="EO63" s="85"/>
      <c r="EP63" s="85"/>
      <c r="EQ63" s="85"/>
      <c r="ER63" s="85"/>
      <c r="ES63" s="85"/>
      <c r="ET63" s="85"/>
      <c r="EU63" s="85"/>
      <c r="EV63" s="85"/>
      <c r="EW63" s="85"/>
      <c r="EX63" s="85"/>
      <c r="EY63" s="85"/>
      <c r="EZ63" s="85"/>
      <c r="FA63" s="85"/>
      <c r="FB63" s="85"/>
      <c r="FC63" s="85"/>
      <c r="FD63" s="85"/>
      <c r="FE63" s="85"/>
      <c r="FF63" s="85"/>
      <c r="FG63" s="85"/>
      <c r="FH63" s="85"/>
      <c r="FI63" s="85"/>
      <c r="FJ63" s="85"/>
      <c r="FK63" s="85"/>
      <c r="FL63" s="85"/>
      <c r="FM63" s="85"/>
      <c r="FN63" s="85"/>
      <c r="FO63" s="85"/>
      <c r="FP63" s="85"/>
      <c r="FQ63" s="85"/>
      <c r="FR63" s="85"/>
      <c r="FS63" s="85"/>
      <c r="FT63" s="85"/>
      <c r="FU63" s="85"/>
      <c r="FV63" s="85"/>
      <c r="FW63" s="85"/>
      <c r="FX63" s="85"/>
      <c r="FY63" s="85"/>
      <c r="FZ63" s="85"/>
      <c r="GA63" s="85"/>
      <c r="GB63" s="85"/>
      <c r="GC63" s="85"/>
      <c r="GD63" s="85"/>
      <c r="GE63" s="85"/>
      <c r="GF63" s="85"/>
      <c r="GG63" s="85"/>
      <c r="GH63" s="85"/>
      <c r="GI63" s="85"/>
      <c r="GJ63" s="85"/>
      <c r="GK63" s="85"/>
      <c r="GL63" s="85"/>
      <c r="GM63" s="85"/>
      <c r="GN63" s="85"/>
      <c r="GO63" s="85"/>
      <c r="GP63" s="85"/>
      <c r="GQ63" s="85"/>
      <c r="GR63" s="85"/>
      <c r="GS63" s="85"/>
      <c r="GT63" s="85"/>
      <c r="GU63" s="85"/>
      <c r="GV63" s="85"/>
      <c r="GW63" s="85"/>
      <c r="GX63" s="85"/>
      <c r="GY63" s="85"/>
      <c r="GZ63" s="85"/>
      <c r="HA63" s="85"/>
      <c r="HB63" s="85"/>
      <c r="HC63" s="85"/>
      <c r="HD63" s="85"/>
      <c r="HE63" s="85"/>
      <c r="HF63" s="85"/>
      <c r="HG63" s="85"/>
      <c r="HH63" s="85"/>
      <c r="HI63" s="85"/>
      <c r="HJ63" s="85"/>
      <c r="HK63" s="85"/>
      <c r="HL63" s="85"/>
      <c r="HM63" s="85"/>
      <c r="HN63" s="85"/>
      <c r="HO63" s="85"/>
      <c r="HP63" s="85"/>
      <c r="HQ63" s="85"/>
      <c r="HR63" s="85"/>
      <c r="HS63" s="85"/>
      <c r="HT63" s="85"/>
      <c r="HU63" s="85"/>
      <c r="HV63" s="85"/>
      <c r="HW63" s="85"/>
      <c r="HX63" s="85"/>
      <c r="HY63" s="85"/>
      <c r="HZ63" s="85"/>
      <c r="IA63" s="85"/>
      <c r="IB63" s="85"/>
      <c r="IC63" s="85"/>
      <c r="ID63" s="85"/>
      <c r="IE63" s="85"/>
      <c r="IF63" s="85"/>
      <c r="IG63" s="85"/>
      <c r="IH63" s="85"/>
      <c r="II63" s="85"/>
      <c r="IJ63" s="85"/>
      <c r="IK63" s="85"/>
      <c r="IL63" s="85"/>
      <c r="IM63" s="85"/>
      <c r="IN63" s="85"/>
      <c r="IO63" s="85"/>
      <c r="IP63" s="85"/>
      <c r="IQ63" s="85"/>
      <c r="IR63" s="85"/>
      <c r="IS63" s="85"/>
      <c r="IT63" s="85"/>
    </row>
    <row r="64" spans="1:254" s="86" customFormat="1" ht="12" customHeight="1" x14ac:dyDescent="0.25">
      <c r="A64" s="80"/>
      <c r="B64" s="101" t="s">
        <v>92</v>
      </c>
      <c r="C64" s="102" t="s">
        <v>31</v>
      </c>
      <c r="D64" s="102">
        <v>200</v>
      </c>
      <c r="E64" s="102" t="s">
        <v>116</v>
      </c>
      <c r="F64" s="103">
        <v>1183</v>
      </c>
      <c r="G64" s="104">
        <f t="shared" si="2"/>
        <v>236600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5"/>
      <c r="DM64" s="85"/>
      <c r="DN64" s="85"/>
      <c r="DO64" s="85"/>
      <c r="DP64" s="85"/>
      <c r="DQ64" s="85"/>
      <c r="DR64" s="85"/>
      <c r="DS64" s="85"/>
      <c r="DT64" s="85"/>
      <c r="DU64" s="85"/>
      <c r="DV64" s="85"/>
      <c r="DW64" s="85"/>
      <c r="DX64" s="85"/>
      <c r="DY64" s="85"/>
      <c r="DZ64" s="85"/>
      <c r="EA64" s="85"/>
      <c r="EB64" s="85"/>
      <c r="EC64" s="85"/>
      <c r="ED64" s="85"/>
      <c r="EE64" s="85"/>
      <c r="EF64" s="85"/>
      <c r="EG64" s="85"/>
      <c r="EH64" s="85"/>
      <c r="EI64" s="85"/>
      <c r="EJ64" s="85"/>
      <c r="EK64" s="85"/>
      <c r="EL64" s="85"/>
      <c r="EM64" s="85"/>
      <c r="EN64" s="85"/>
      <c r="EO64" s="85"/>
      <c r="EP64" s="85"/>
      <c r="EQ64" s="85"/>
      <c r="ER64" s="85"/>
      <c r="ES64" s="85"/>
      <c r="ET64" s="85"/>
      <c r="EU64" s="85"/>
      <c r="EV64" s="85"/>
      <c r="EW64" s="85"/>
      <c r="EX64" s="85"/>
      <c r="EY64" s="85"/>
      <c r="EZ64" s="85"/>
      <c r="FA64" s="85"/>
      <c r="FB64" s="85"/>
      <c r="FC64" s="85"/>
      <c r="FD64" s="85"/>
      <c r="FE64" s="85"/>
      <c r="FF64" s="85"/>
      <c r="FG64" s="85"/>
      <c r="FH64" s="85"/>
      <c r="FI64" s="85"/>
      <c r="FJ64" s="85"/>
      <c r="FK64" s="85"/>
      <c r="FL64" s="85"/>
      <c r="FM64" s="85"/>
      <c r="FN64" s="85"/>
      <c r="FO64" s="85"/>
      <c r="FP64" s="85"/>
      <c r="FQ64" s="85"/>
      <c r="FR64" s="85"/>
      <c r="FS64" s="85"/>
      <c r="FT64" s="85"/>
      <c r="FU64" s="85"/>
      <c r="FV64" s="85"/>
      <c r="FW64" s="85"/>
      <c r="FX64" s="85"/>
      <c r="FY64" s="85"/>
      <c r="FZ64" s="85"/>
      <c r="GA64" s="85"/>
      <c r="GB64" s="85"/>
      <c r="GC64" s="85"/>
      <c r="GD64" s="85"/>
      <c r="GE64" s="85"/>
      <c r="GF64" s="85"/>
      <c r="GG64" s="85"/>
      <c r="GH64" s="85"/>
      <c r="GI64" s="85"/>
      <c r="GJ64" s="85"/>
      <c r="GK64" s="85"/>
      <c r="GL64" s="85"/>
      <c r="GM64" s="85"/>
      <c r="GN64" s="85"/>
      <c r="GO64" s="85"/>
      <c r="GP64" s="85"/>
      <c r="GQ64" s="85"/>
      <c r="GR64" s="85"/>
      <c r="GS64" s="85"/>
      <c r="GT64" s="85"/>
      <c r="GU64" s="85"/>
      <c r="GV64" s="85"/>
      <c r="GW64" s="85"/>
      <c r="GX64" s="85"/>
      <c r="GY64" s="85"/>
      <c r="GZ64" s="85"/>
      <c r="HA64" s="85"/>
      <c r="HB64" s="85"/>
      <c r="HC64" s="85"/>
      <c r="HD64" s="85"/>
      <c r="HE64" s="85"/>
      <c r="HF64" s="85"/>
      <c r="HG64" s="85"/>
      <c r="HH64" s="85"/>
      <c r="HI64" s="85"/>
      <c r="HJ64" s="85"/>
      <c r="HK64" s="85"/>
      <c r="HL64" s="85"/>
      <c r="HM64" s="85"/>
      <c r="HN64" s="85"/>
      <c r="HO64" s="85"/>
      <c r="HP64" s="85"/>
      <c r="HQ64" s="85"/>
      <c r="HR64" s="85"/>
      <c r="HS64" s="85"/>
      <c r="HT64" s="85"/>
      <c r="HU64" s="85"/>
      <c r="HV64" s="85"/>
      <c r="HW64" s="85"/>
      <c r="HX64" s="85"/>
      <c r="HY64" s="85"/>
      <c r="HZ64" s="85"/>
      <c r="IA64" s="85"/>
      <c r="IB64" s="85"/>
      <c r="IC64" s="85"/>
      <c r="ID64" s="85"/>
      <c r="IE64" s="85"/>
      <c r="IF64" s="85"/>
      <c r="IG64" s="85"/>
      <c r="IH64" s="85"/>
      <c r="II64" s="85"/>
      <c r="IJ64" s="85"/>
      <c r="IK64" s="85"/>
      <c r="IL64" s="85"/>
      <c r="IM64" s="85"/>
      <c r="IN64" s="85"/>
      <c r="IO64" s="85"/>
      <c r="IP64" s="85"/>
      <c r="IQ64" s="85"/>
      <c r="IR64" s="85"/>
      <c r="IS64" s="85"/>
      <c r="IT64" s="85"/>
    </row>
    <row r="65" spans="1:254" s="86" customFormat="1" ht="12" customHeight="1" x14ac:dyDescent="0.25">
      <c r="A65" s="80"/>
      <c r="B65" s="101" t="s">
        <v>93</v>
      </c>
      <c r="C65" s="102" t="s">
        <v>31</v>
      </c>
      <c r="D65" s="102">
        <v>200</v>
      </c>
      <c r="E65" s="102" t="s">
        <v>116</v>
      </c>
      <c r="F65" s="103">
        <v>1371</v>
      </c>
      <c r="G65" s="104">
        <f t="shared" si="2"/>
        <v>274200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  <c r="DK65" s="85"/>
      <c r="DL65" s="85"/>
      <c r="DM65" s="85"/>
      <c r="DN65" s="85"/>
      <c r="DO65" s="85"/>
      <c r="DP65" s="85"/>
      <c r="DQ65" s="85"/>
      <c r="DR65" s="85"/>
      <c r="DS65" s="85"/>
      <c r="DT65" s="85"/>
      <c r="DU65" s="85"/>
      <c r="DV65" s="85"/>
      <c r="DW65" s="85"/>
      <c r="DX65" s="85"/>
      <c r="DY65" s="85"/>
      <c r="DZ65" s="85"/>
      <c r="EA65" s="85"/>
      <c r="EB65" s="85"/>
      <c r="EC65" s="85"/>
      <c r="ED65" s="85"/>
      <c r="EE65" s="85"/>
      <c r="EF65" s="85"/>
      <c r="EG65" s="85"/>
      <c r="EH65" s="85"/>
      <c r="EI65" s="85"/>
      <c r="EJ65" s="85"/>
      <c r="EK65" s="85"/>
      <c r="EL65" s="85"/>
      <c r="EM65" s="85"/>
      <c r="EN65" s="85"/>
      <c r="EO65" s="85"/>
      <c r="EP65" s="85"/>
      <c r="EQ65" s="85"/>
      <c r="ER65" s="85"/>
      <c r="ES65" s="85"/>
      <c r="ET65" s="85"/>
      <c r="EU65" s="85"/>
      <c r="EV65" s="85"/>
      <c r="EW65" s="85"/>
      <c r="EX65" s="85"/>
      <c r="EY65" s="85"/>
      <c r="EZ65" s="85"/>
      <c r="FA65" s="85"/>
      <c r="FB65" s="85"/>
      <c r="FC65" s="85"/>
      <c r="FD65" s="85"/>
      <c r="FE65" s="85"/>
      <c r="FF65" s="85"/>
      <c r="FG65" s="85"/>
      <c r="FH65" s="85"/>
      <c r="FI65" s="85"/>
      <c r="FJ65" s="85"/>
      <c r="FK65" s="85"/>
      <c r="FL65" s="85"/>
      <c r="FM65" s="85"/>
      <c r="FN65" s="85"/>
      <c r="FO65" s="85"/>
      <c r="FP65" s="85"/>
      <c r="FQ65" s="85"/>
      <c r="FR65" s="85"/>
      <c r="FS65" s="85"/>
      <c r="FT65" s="85"/>
      <c r="FU65" s="85"/>
      <c r="FV65" s="85"/>
      <c r="FW65" s="85"/>
      <c r="FX65" s="85"/>
      <c r="FY65" s="85"/>
      <c r="FZ65" s="85"/>
      <c r="GA65" s="85"/>
      <c r="GB65" s="85"/>
      <c r="GC65" s="85"/>
      <c r="GD65" s="85"/>
      <c r="GE65" s="85"/>
      <c r="GF65" s="85"/>
      <c r="GG65" s="85"/>
      <c r="GH65" s="85"/>
      <c r="GI65" s="85"/>
      <c r="GJ65" s="85"/>
      <c r="GK65" s="85"/>
      <c r="GL65" s="85"/>
      <c r="GM65" s="85"/>
      <c r="GN65" s="85"/>
      <c r="GO65" s="85"/>
      <c r="GP65" s="85"/>
      <c r="GQ65" s="85"/>
      <c r="GR65" s="85"/>
      <c r="GS65" s="85"/>
      <c r="GT65" s="85"/>
      <c r="GU65" s="85"/>
      <c r="GV65" s="85"/>
      <c r="GW65" s="85"/>
      <c r="GX65" s="85"/>
      <c r="GY65" s="85"/>
      <c r="GZ65" s="85"/>
      <c r="HA65" s="85"/>
      <c r="HB65" s="85"/>
      <c r="HC65" s="85"/>
      <c r="HD65" s="85"/>
      <c r="HE65" s="85"/>
      <c r="HF65" s="85"/>
      <c r="HG65" s="85"/>
      <c r="HH65" s="85"/>
      <c r="HI65" s="85"/>
      <c r="HJ65" s="85"/>
      <c r="HK65" s="85"/>
      <c r="HL65" s="85"/>
      <c r="HM65" s="85"/>
      <c r="HN65" s="85"/>
      <c r="HO65" s="85"/>
      <c r="HP65" s="85"/>
      <c r="HQ65" s="85"/>
      <c r="HR65" s="85"/>
      <c r="HS65" s="85"/>
      <c r="HT65" s="85"/>
      <c r="HU65" s="85"/>
      <c r="HV65" s="85"/>
      <c r="HW65" s="85"/>
      <c r="HX65" s="85"/>
      <c r="HY65" s="85"/>
      <c r="HZ65" s="85"/>
      <c r="IA65" s="85"/>
      <c r="IB65" s="85"/>
      <c r="IC65" s="85"/>
      <c r="ID65" s="85"/>
      <c r="IE65" s="85"/>
      <c r="IF65" s="85"/>
      <c r="IG65" s="85"/>
      <c r="IH65" s="85"/>
      <c r="II65" s="85"/>
      <c r="IJ65" s="85"/>
      <c r="IK65" s="85"/>
      <c r="IL65" s="85"/>
      <c r="IM65" s="85"/>
      <c r="IN65" s="85"/>
      <c r="IO65" s="85"/>
      <c r="IP65" s="85"/>
      <c r="IQ65" s="85"/>
      <c r="IR65" s="85"/>
      <c r="IS65" s="85"/>
      <c r="IT65" s="85"/>
    </row>
    <row r="66" spans="1:254" s="86" customFormat="1" ht="12" customHeight="1" x14ac:dyDescent="0.25">
      <c r="A66" s="80"/>
      <c r="B66" s="101" t="s">
        <v>94</v>
      </c>
      <c r="C66" s="102" t="s">
        <v>31</v>
      </c>
      <c r="D66" s="102">
        <v>300</v>
      </c>
      <c r="E66" s="102" t="s">
        <v>116</v>
      </c>
      <c r="F66" s="103">
        <v>1571</v>
      </c>
      <c r="G66" s="104">
        <f t="shared" si="2"/>
        <v>471300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  <c r="DK66" s="85"/>
      <c r="DL66" s="85"/>
      <c r="DM66" s="85"/>
      <c r="DN66" s="85"/>
      <c r="DO66" s="85"/>
      <c r="DP66" s="85"/>
      <c r="DQ66" s="85"/>
      <c r="DR66" s="85"/>
      <c r="DS66" s="85"/>
      <c r="DT66" s="85"/>
      <c r="DU66" s="85"/>
      <c r="DV66" s="85"/>
      <c r="DW66" s="85"/>
      <c r="DX66" s="85"/>
      <c r="DY66" s="85"/>
      <c r="DZ66" s="85"/>
      <c r="EA66" s="85"/>
      <c r="EB66" s="85"/>
      <c r="EC66" s="85"/>
      <c r="ED66" s="85"/>
      <c r="EE66" s="85"/>
      <c r="EF66" s="85"/>
      <c r="EG66" s="85"/>
      <c r="EH66" s="85"/>
      <c r="EI66" s="85"/>
      <c r="EJ66" s="85"/>
      <c r="EK66" s="85"/>
      <c r="EL66" s="85"/>
      <c r="EM66" s="85"/>
      <c r="EN66" s="85"/>
      <c r="EO66" s="85"/>
      <c r="EP66" s="85"/>
      <c r="EQ66" s="85"/>
      <c r="ER66" s="85"/>
      <c r="ES66" s="85"/>
      <c r="ET66" s="85"/>
      <c r="EU66" s="85"/>
      <c r="EV66" s="85"/>
      <c r="EW66" s="85"/>
      <c r="EX66" s="85"/>
      <c r="EY66" s="85"/>
      <c r="EZ66" s="85"/>
      <c r="FA66" s="85"/>
      <c r="FB66" s="85"/>
      <c r="FC66" s="85"/>
      <c r="FD66" s="85"/>
      <c r="FE66" s="85"/>
      <c r="FF66" s="85"/>
      <c r="FG66" s="85"/>
      <c r="FH66" s="85"/>
      <c r="FI66" s="85"/>
      <c r="FJ66" s="85"/>
      <c r="FK66" s="85"/>
      <c r="FL66" s="85"/>
      <c r="FM66" s="85"/>
      <c r="FN66" s="85"/>
      <c r="FO66" s="85"/>
      <c r="FP66" s="85"/>
      <c r="FQ66" s="85"/>
      <c r="FR66" s="85"/>
      <c r="FS66" s="85"/>
      <c r="FT66" s="85"/>
      <c r="FU66" s="85"/>
      <c r="FV66" s="85"/>
      <c r="FW66" s="85"/>
      <c r="FX66" s="85"/>
      <c r="FY66" s="85"/>
      <c r="FZ66" s="85"/>
      <c r="GA66" s="85"/>
      <c r="GB66" s="85"/>
      <c r="GC66" s="85"/>
      <c r="GD66" s="85"/>
      <c r="GE66" s="85"/>
      <c r="GF66" s="85"/>
      <c r="GG66" s="85"/>
      <c r="GH66" s="85"/>
      <c r="GI66" s="85"/>
      <c r="GJ66" s="85"/>
      <c r="GK66" s="85"/>
      <c r="GL66" s="85"/>
      <c r="GM66" s="85"/>
      <c r="GN66" s="85"/>
      <c r="GO66" s="85"/>
      <c r="GP66" s="85"/>
      <c r="GQ66" s="85"/>
      <c r="GR66" s="85"/>
      <c r="GS66" s="85"/>
      <c r="GT66" s="85"/>
      <c r="GU66" s="85"/>
      <c r="GV66" s="85"/>
      <c r="GW66" s="85"/>
      <c r="GX66" s="85"/>
      <c r="GY66" s="85"/>
      <c r="GZ66" s="85"/>
      <c r="HA66" s="85"/>
      <c r="HB66" s="85"/>
      <c r="HC66" s="85"/>
      <c r="HD66" s="85"/>
      <c r="HE66" s="85"/>
      <c r="HF66" s="85"/>
      <c r="HG66" s="85"/>
      <c r="HH66" s="85"/>
      <c r="HI66" s="85"/>
      <c r="HJ66" s="85"/>
      <c r="HK66" s="85"/>
      <c r="HL66" s="85"/>
      <c r="HM66" s="85"/>
      <c r="HN66" s="85"/>
      <c r="HO66" s="85"/>
      <c r="HP66" s="85"/>
      <c r="HQ66" s="85"/>
      <c r="HR66" s="85"/>
      <c r="HS66" s="85"/>
      <c r="HT66" s="85"/>
      <c r="HU66" s="85"/>
      <c r="HV66" s="85"/>
      <c r="HW66" s="85"/>
      <c r="HX66" s="85"/>
      <c r="HY66" s="85"/>
      <c r="HZ66" s="85"/>
      <c r="IA66" s="85"/>
      <c r="IB66" s="85"/>
      <c r="IC66" s="85"/>
      <c r="ID66" s="85"/>
      <c r="IE66" s="85"/>
      <c r="IF66" s="85"/>
      <c r="IG66" s="85"/>
      <c r="IH66" s="85"/>
      <c r="II66" s="85"/>
      <c r="IJ66" s="85"/>
      <c r="IK66" s="85"/>
      <c r="IL66" s="85"/>
      <c r="IM66" s="85"/>
      <c r="IN66" s="85"/>
      <c r="IO66" s="85"/>
      <c r="IP66" s="85"/>
      <c r="IQ66" s="85"/>
      <c r="IR66" s="85"/>
      <c r="IS66" s="85"/>
      <c r="IT66" s="85"/>
    </row>
    <row r="67" spans="1:254" s="86" customFormat="1" ht="12" customHeight="1" x14ac:dyDescent="0.25">
      <c r="A67" s="80"/>
      <c r="B67" s="101" t="s">
        <v>95</v>
      </c>
      <c r="C67" s="102" t="s">
        <v>96</v>
      </c>
      <c r="D67" s="102">
        <v>0.5</v>
      </c>
      <c r="E67" s="102" t="s">
        <v>97</v>
      </c>
      <c r="F67" s="103">
        <v>18689</v>
      </c>
      <c r="G67" s="104">
        <f t="shared" si="2"/>
        <v>9344.5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5"/>
      <c r="FX67" s="85"/>
      <c r="FY67" s="85"/>
      <c r="FZ67" s="85"/>
      <c r="GA67" s="85"/>
      <c r="GB67" s="85"/>
      <c r="GC67" s="85"/>
      <c r="GD67" s="85"/>
      <c r="GE67" s="85"/>
      <c r="GF67" s="85"/>
      <c r="GG67" s="85"/>
      <c r="GH67" s="85"/>
      <c r="GI67" s="85"/>
      <c r="GJ67" s="85"/>
      <c r="GK67" s="85"/>
      <c r="GL67" s="85"/>
      <c r="GM67" s="85"/>
      <c r="GN67" s="85"/>
      <c r="GO67" s="85"/>
      <c r="GP67" s="85"/>
      <c r="GQ67" s="85"/>
      <c r="GR67" s="85"/>
      <c r="GS67" s="85"/>
      <c r="GT67" s="85"/>
      <c r="GU67" s="85"/>
      <c r="GV67" s="85"/>
      <c r="GW67" s="85"/>
      <c r="GX67" s="85"/>
      <c r="GY67" s="85"/>
      <c r="GZ67" s="85"/>
      <c r="HA67" s="85"/>
      <c r="HB67" s="85"/>
      <c r="HC67" s="85"/>
      <c r="HD67" s="85"/>
      <c r="HE67" s="85"/>
      <c r="HF67" s="85"/>
      <c r="HG67" s="85"/>
      <c r="HH67" s="85"/>
      <c r="HI67" s="85"/>
      <c r="HJ67" s="85"/>
      <c r="HK67" s="85"/>
      <c r="HL67" s="85"/>
      <c r="HM67" s="85"/>
      <c r="HN67" s="85"/>
      <c r="HO67" s="85"/>
      <c r="HP67" s="85"/>
      <c r="HQ67" s="85"/>
      <c r="HR67" s="85"/>
      <c r="HS67" s="85"/>
      <c r="HT67" s="85"/>
      <c r="HU67" s="85"/>
      <c r="HV67" s="85"/>
      <c r="HW67" s="85"/>
      <c r="HX67" s="85"/>
      <c r="HY67" s="85"/>
      <c r="HZ67" s="85"/>
      <c r="IA67" s="85"/>
      <c r="IB67" s="85"/>
      <c r="IC67" s="85"/>
      <c r="ID67" s="85"/>
      <c r="IE67" s="85"/>
      <c r="IF67" s="85"/>
      <c r="IG67" s="85"/>
      <c r="IH67" s="85"/>
      <c r="II67" s="85"/>
      <c r="IJ67" s="85"/>
      <c r="IK67" s="85"/>
      <c r="IL67" s="85"/>
      <c r="IM67" s="85"/>
      <c r="IN67" s="85"/>
      <c r="IO67" s="85"/>
      <c r="IP67" s="85"/>
      <c r="IQ67" s="85"/>
      <c r="IR67" s="85"/>
      <c r="IS67" s="85"/>
      <c r="IT67" s="85"/>
    </row>
    <row r="68" spans="1:254" s="86" customFormat="1" ht="12" customHeight="1" x14ac:dyDescent="0.25">
      <c r="A68" s="80"/>
      <c r="B68" s="101" t="s">
        <v>98</v>
      </c>
      <c r="C68" s="102" t="s">
        <v>96</v>
      </c>
      <c r="D68" s="102">
        <v>4</v>
      </c>
      <c r="E68" s="102" t="s">
        <v>117</v>
      </c>
      <c r="F68" s="103">
        <v>25823</v>
      </c>
      <c r="G68" s="104">
        <f t="shared" si="2"/>
        <v>103292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  <c r="DK68" s="85"/>
      <c r="DL68" s="85"/>
      <c r="DM68" s="85"/>
      <c r="DN68" s="85"/>
      <c r="DO68" s="85"/>
      <c r="DP68" s="85"/>
      <c r="DQ68" s="85"/>
      <c r="DR68" s="85"/>
      <c r="DS68" s="85"/>
      <c r="DT68" s="85"/>
      <c r="DU68" s="85"/>
      <c r="DV68" s="85"/>
      <c r="DW68" s="85"/>
      <c r="DX68" s="85"/>
      <c r="DY68" s="85"/>
      <c r="DZ68" s="85"/>
      <c r="EA68" s="85"/>
      <c r="EB68" s="85"/>
      <c r="EC68" s="85"/>
      <c r="ED68" s="85"/>
      <c r="EE68" s="85"/>
      <c r="EF68" s="85"/>
      <c r="EG68" s="85"/>
      <c r="EH68" s="85"/>
      <c r="EI68" s="85"/>
      <c r="EJ68" s="85"/>
      <c r="EK68" s="85"/>
      <c r="EL68" s="85"/>
      <c r="EM68" s="85"/>
      <c r="EN68" s="85"/>
      <c r="EO68" s="85"/>
      <c r="EP68" s="85"/>
      <c r="EQ68" s="85"/>
      <c r="ER68" s="85"/>
      <c r="ES68" s="85"/>
      <c r="ET68" s="85"/>
      <c r="EU68" s="85"/>
      <c r="EV68" s="85"/>
      <c r="EW68" s="85"/>
      <c r="EX68" s="85"/>
      <c r="EY68" s="85"/>
      <c r="EZ68" s="85"/>
      <c r="FA68" s="85"/>
      <c r="FB68" s="85"/>
      <c r="FC68" s="85"/>
      <c r="FD68" s="85"/>
      <c r="FE68" s="85"/>
      <c r="FF68" s="85"/>
      <c r="FG68" s="85"/>
      <c r="FH68" s="85"/>
      <c r="FI68" s="85"/>
      <c r="FJ68" s="85"/>
      <c r="FK68" s="85"/>
      <c r="FL68" s="85"/>
      <c r="FM68" s="85"/>
      <c r="FN68" s="85"/>
      <c r="FO68" s="85"/>
      <c r="FP68" s="85"/>
      <c r="FQ68" s="85"/>
      <c r="FR68" s="85"/>
      <c r="FS68" s="85"/>
      <c r="FT68" s="85"/>
      <c r="FU68" s="85"/>
      <c r="FV68" s="85"/>
      <c r="FW68" s="85"/>
      <c r="FX68" s="85"/>
      <c r="FY68" s="85"/>
      <c r="FZ68" s="85"/>
      <c r="GA68" s="85"/>
      <c r="GB68" s="85"/>
      <c r="GC68" s="85"/>
      <c r="GD68" s="85"/>
      <c r="GE68" s="85"/>
      <c r="GF68" s="85"/>
      <c r="GG68" s="85"/>
      <c r="GH68" s="85"/>
      <c r="GI68" s="85"/>
      <c r="GJ68" s="85"/>
      <c r="GK68" s="85"/>
      <c r="GL68" s="85"/>
      <c r="GM68" s="85"/>
      <c r="GN68" s="85"/>
      <c r="GO68" s="85"/>
      <c r="GP68" s="85"/>
      <c r="GQ68" s="85"/>
      <c r="GR68" s="85"/>
      <c r="GS68" s="85"/>
      <c r="GT68" s="85"/>
      <c r="GU68" s="85"/>
      <c r="GV68" s="85"/>
      <c r="GW68" s="85"/>
      <c r="GX68" s="85"/>
      <c r="GY68" s="85"/>
      <c r="GZ68" s="85"/>
      <c r="HA68" s="85"/>
      <c r="HB68" s="85"/>
      <c r="HC68" s="85"/>
      <c r="HD68" s="85"/>
      <c r="HE68" s="85"/>
      <c r="HF68" s="85"/>
      <c r="HG68" s="85"/>
      <c r="HH68" s="85"/>
      <c r="HI68" s="85"/>
      <c r="HJ68" s="85"/>
      <c r="HK68" s="85"/>
      <c r="HL68" s="85"/>
      <c r="HM68" s="85"/>
      <c r="HN68" s="85"/>
      <c r="HO68" s="85"/>
      <c r="HP68" s="85"/>
      <c r="HQ68" s="85"/>
      <c r="HR68" s="85"/>
      <c r="HS68" s="85"/>
      <c r="HT68" s="85"/>
      <c r="HU68" s="85"/>
      <c r="HV68" s="85"/>
      <c r="HW68" s="85"/>
      <c r="HX68" s="85"/>
      <c r="HY68" s="85"/>
      <c r="HZ68" s="85"/>
      <c r="IA68" s="85"/>
      <c r="IB68" s="85"/>
      <c r="IC68" s="85"/>
      <c r="ID68" s="85"/>
      <c r="IE68" s="85"/>
      <c r="IF68" s="85"/>
      <c r="IG68" s="85"/>
      <c r="IH68" s="85"/>
      <c r="II68" s="85"/>
      <c r="IJ68" s="85"/>
      <c r="IK68" s="85"/>
      <c r="IL68" s="85"/>
      <c r="IM68" s="85"/>
      <c r="IN68" s="85"/>
      <c r="IO68" s="85"/>
      <c r="IP68" s="85"/>
      <c r="IQ68" s="85"/>
      <c r="IR68" s="85"/>
      <c r="IS68" s="85"/>
      <c r="IT68" s="85"/>
    </row>
    <row r="69" spans="1:254" s="86" customFormat="1" ht="12" customHeight="1" x14ac:dyDescent="0.25">
      <c r="A69" s="80"/>
      <c r="B69" s="101" t="s">
        <v>99</v>
      </c>
      <c r="C69" s="102" t="s">
        <v>96</v>
      </c>
      <c r="D69" s="102">
        <v>4</v>
      </c>
      <c r="E69" s="102" t="s">
        <v>117</v>
      </c>
      <c r="F69" s="103">
        <v>21694</v>
      </c>
      <c r="G69" s="104">
        <f t="shared" si="2"/>
        <v>86776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  <c r="DK69" s="85"/>
      <c r="DL69" s="85"/>
      <c r="DM69" s="85"/>
      <c r="DN69" s="85"/>
      <c r="DO69" s="85"/>
      <c r="DP69" s="85"/>
      <c r="DQ69" s="85"/>
      <c r="DR69" s="85"/>
      <c r="DS69" s="85"/>
      <c r="DT69" s="85"/>
      <c r="DU69" s="85"/>
      <c r="DV69" s="85"/>
      <c r="DW69" s="85"/>
      <c r="DX69" s="85"/>
      <c r="DY69" s="85"/>
      <c r="DZ69" s="85"/>
      <c r="EA69" s="85"/>
      <c r="EB69" s="85"/>
      <c r="EC69" s="85"/>
      <c r="ED69" s="85"/>
      <c r="EE69" s="85"/>
      <c r="EF69" s="85"/>
      <c r="EG69" s="85"/>
      <c r="EH69" s="85"/>
      <c r="EI69" s="85"/>
      <c r="EJ69" s="85"/>
      <c r="EK69" s="85"/>
      <c r="EL69" s="85"/>
      <c r="EM69" s="85"/>
      <c r="EN69" s="85"/>
      <c r="EO69" s="85"/>
      <c r="EP69" s="85"/>
      <c r="EQ69" s="85"/>
      <c r="ER69" s="85"/>
      <c r="ES69" s="85"/>
      <c r="ET69" s="85"/>
      <c r="EU69" s="85"/>
      <c r="EV69" s="85"/>
      <c r="EW69" s="85"/>
      <c r="EX69" s="85"/>
      <c r="EY69" s="85"/>
      <c r="EZ69" s="85"/>
      <c r="FA69" s="85"/>
      <c r="FB69" s="85"/>
      <c r="FC69" s="85"/>
      <c r="FD69" s="85"/>
      <c r="FE69" s="85"/>
      <c r="FF69" s="85"/>
      <c r="FG69" s="85"/>
      <c r="FH69" s="85"/>
      <c r="FI69" s="85"/>
      <c r="FJ69" s="85"/>
      <c r="FK69" s="85"/>
      <c r="FL69" s="85"/>
      <c r="FM69" s="85"/>
      <c r="FN69" s="85"/>
      <c r="FO69" s="85"/>
      <c r="FP69" s="85"/>
      <c r="FQ69" s="85"/>
      <c r="FR69" s="85"/>
      <c r="FS69" s="85"/>
      <c r="FT69" s="85"/>
      <c r="FU69" s="85"/>
      <c r="FV69" s="85"/>
      <c r="FW69" s="85"/>
      <c r="FX69" s="85"/>
      <c r="FY69" s="85"/>
      <c r="FZ69" s="85"/>
      <c r="GA69" s="85"/>
      <c r="GB69" s="85"/>
      <c r="GC69" s="85"/>
      <c r="GD69" s="85"/>
      <c r="GE69" s="85"/>
      <c r="GF69" s="85"/>
      <c r="GG69" s="85"/>
      <c r="GH69" s="85"/>
      <c r="GI69" s="85"/>
      <c r="GJ69" s="85"/>
      <c r="GK69" s="85"/>
      <c r="GL69" s="85"/>
      <c r="GM69" s="85"/>
      <c r="GN69" s="85"/>
      <c r="GO69" s="85"/>
      <c r="GP69" s="85"/>
      <c r="GQ69" s="85"/>
      <c r="GR69" s="85"/>
      <c r="GS69" s="85"/>
      <c r="GT69" s="85"/>
      <c r="GU69" s="85"/>
      <c r="GV69" s="85"/>
      <c r="GW69" s="85"/>
      <c r="GX69" s="85"/>
      <c r="GY69" s="85"/>
      <c r="GZ69" s="85"/>
      <c r="HA69" s="85"/>
      <c r="HB69" s="85"/>
      <c r="HC69" s="85"/>
      <c r="HD69" s="85"/>
      <c r="HE69" s="85"/>
      <c r="HF69" s="85"/>
      <c r="HG69" s="85"/>
      <c r="HH69" s="85"/>
      <c r="HI69" s="85"/>
      <c r="HJ69" s="85"/>
      <c r="HK69" s="85"/>
      <c r="HL69" s="85"/>
      <c r="HM69" s="85"/>
      <c r="HN69" s="85"/>
      <c r="HO69" s="85"/>
      <c r="HP69" s="85"/>
      <c r="HQ69" s="85"/>
      <c r="HR69" s="85"/>
      <c r="HS69" s="85"/>
      <c r="HT69" s="85"/>
      <c r="HU69" s="85"/>
      <c r="HV69" s="85"/>
      <c r="HW69" s="85"/>
      <c r="HX69" s="85"/>
      <c r="HY69" s="85"/>
      <c r="HZ69" s="85"/>
      <c r="IA69" s="85"/>
      <c r="IB69" s="85"/>
      <c r="IC69" s="85"/>
      <c r="ID69" s="85"/>
      <c r="IE69" s="85"/>
      <c r="IF69" s="85"/>
      <c r="IG69" s="85"/>
      <c r="IH69" s="85"/>
      <c r="II69" s="85"/>
      <c r="IJ69" s="85"/>
      <c r="IK69" s="85"/>
      <c r="IL69" s="85"/>
      <c r="IM69" s="85"/>
      <c r="IN69" s="85"/>
      <c r="IO69" s="85"/>
      <c r="IP69" s="85"/>
      <c r="IQ69" s="85"/>
      <c r="IR69" s="85"/>
      <c r="IS69" s="85"/>
      <c r="IT69" s="85"/>
    </row>
    <row r="70" spans="1:254" s="86" customFormat="1" ht="12" customHeight="1" x14ac:dyDescent="0.25">
      <c r="A70" s="80"/>
      <c r="B70" s="101" t="s">
        <v>100</v>
      </c>
      <c r="C70" s="102" t="s">
        <v>96</v>
      </c>
      <c r="D70" s="102">
        <v>2</v>
      </c>
      <c r="E70" s="102" t="s">
        <v>118</v>
      </c>
      <c r="F70" s="103">
        <v>15659</v>
      </c>
      <c r="G70" s="104">
        <f t="shared" si="2"/>
        <v>31318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  <c r="DK70" s="85"/>
      <c r="DL70" s="85"/>
      <c r="DM70" s="85"/>
      <c r="DN70" s="85"/>
      <c r="DO70" s="85"/>
      <c r="DP70" s="85"/>
      <c r="DQ70" s="85"/>
      <c r="DR70" s="85"/>
      <c r="DS70" s="85"/>
      <c r="DT70" s="85"/>
      <c r="DU70" s="85"/>
      <c r="DV70" s="85"/>
      <c r="DW70" s="85"/>
      <c r="DX70" s="85"/>
      <c r="DY70" s="85"/>
      <c r="DZ70" s="85"/>
      <c r="EA70" s="85"/>
      <c r="EB70" s="85"/>
      <c r="EC70" s="85"/>
      <c r="ED70" s="85"/>
      <c r="EE70" s="85"/>
      <c r="EF70" s="85"/>
      <c r="EG70" s="85"/>
      <c r="EH70" s="85"/>
      <c r="EI70" s="85"/>
      <c r="EJ70" s="85"/>
      <c r="EK70" s="85"/>
      <c r="EL70" s="85"/>
      <c r="EM70" s="85"/>
      <c r="EN70" s="85"/>
      <c r="EO70" s="85"/>
      <c r="EP70" s="85"/>
      <c r="EQ70" s="85"/>
      <c r="ER70" s="85"/>
      <c r="ES70" s="85"/>
      <c r="ET70" s="85"/>
      <c r="EU70" s="85"/>
      <c r="EV70" s="85"/>
      <c r="EW70" s="85"/>
      <c r="EX70" s="85"/>
      <c r="EY70" s="85"/>
      <c r="EZ70" s="85"/>
      <c r="FA70" s="85"/>
      <c r="FB70" s="85"/>
      <c r="FC70" s="85"/>
      <c r="FD70" s="85"/>
      <c r="FE70" s="85"/>
      <c r="FF70" s="85"/>
      <c r="FG70" s="85"/>
      <c r="FH70" s="85"/>
      <c r="FI70" s="85"/>
      <c r="FJ70" s="85"/>
      <c r="FK70" s="85"/>
      <c r="FL70" s="85"/>
      <c r="FM70" s="85"/>
      <c r="FN70" s="85"/>
      <c r="FO70" s="85"/>
      <c r="FP70" s="85"/>
      <c r="FQ70" s="85"/>
      <c r="FR70" s="85"/>
      <c r="FS70" s="85"/>
      <c r="FT70" s="85"/>
      <c r="FU70" s="85"/>
      <c r="FV70" s="85"/>
      <c r="FW70" s="85"/>
      <c r="FX70" s="85"/>
      <c r="FY70" s="85"/>
      <c r="FZ70" s="85"/>
      <c r="GA70" s="85"/>
      <c r="GB70" s="85"/>
      <c r="GC70" s="85"/>
      <c r="GD70" s="85"/>
      <c r="GE70" s="85"/>
      <c r="GF70" s="85"/>
      <c r="GG70" s="85"/>
      <c r="GH70" s="85"/>
      <c r="GI70" s="85"/>
      <c r="GJ70" s="85"/>
      <c r="GK70" s="85"/>
      <c r="GL70" s="85"/>
      <c r="GM70" s="85"/>
      <c r="GN70" s="85"/>
      <c r="GO70" s="85"/>
      <c r="GP70" s="85"/>
      <c r="GQ70" s="85"/>
      <c r="GR70" s="85"/>
      <c r="GS70" s="85"/>
      <c r="GT70" s="85"/>
      <c r="GU70" s="85"/>
      <c r="GV70" s="85"/>
      <c r="GW70" s="85"/>
      <c r="GX70" s="85"/>
      <c r="GY70" s="85"/>
      <c r="GZ70" s="85"/>
      <c r="HA70" s="85"/>
      <c r="HB70" s="85"/>
      <c r="HC70" s="85"/>
      <c r="HD70" s="85"/>
      <c r="HE70" s="85"/>
      <c r="HF70" s="85"/>
      <c r="HG70" s="85"/>
      <c r="HH70" s="85"/>
      <c r="HI70" s="85"/>
      <c r="HJ70" s="85"/>
      <c r="HK70" s="85"/>
      <c r="HL70" s="85"/>
      <c r="HM70" s="85"/>
      <c r="HN70" s="85"/>
      <c r="HO70" s="85"/>
      <c r="HP70" s="85"/>
      <c r="HQ70" s="85"/>
      <c r="HR70" s="85"/>
      <c r="HS70" s="85"/>
      <c r="HT70" s="85"/>
      <c r="HU70" s="85"/>
      <c r="HV70" s="85"/>
      <c r="HW70" s="85"/>
      <c r="HX70" s="85"/>
      <c r="HY70" s="85"/>
      <c r="HZ70" s="85"/>
      <c r="IA70" s="85"/>
      <c r="IB70" s="85"/>
      <c r="IC70" s="85"/>
      <c r="ID70" s="85"/>
      <c r="IE70" s="85"/>
      <c r="IF70" s="85"/>
      <c r="IG70" s="85"/>
      <c r="IH70" s="85"/>
      <c r="II70" s="85"/>
      <c r="IJ70" s="85"/>
      <c r="IK70" s="85"/>
      <c r="IL70" s="85"/>
      <c r="IM70" s="85"/>
      <c r="IN70" s="85"/>
      <c r="IO70" s="85"/>
      <c r="IP70" s="85"/>
      <c r="IQ70" s="85"/>
      <c r="IR70" s="85"/>
      <c r="IS70" s="85"/>
      <c r="IT70" s="85"/>
    </row>
    <row r="71" spans="1:254" s="86" customFormat="1" ht="12" customHeight="1" x14ac:dyDescent="0.25">
      <c r="A71" s="80"/>
      <c r="B71" s="105" t="s">
        <v>101</v>
      </c>
      <c r="C71" s="102"/>
      <c r="D71" s="102"/>
      <c r="E71" s="102"/>
      <c r="F71" s="103"/>
      <c r="G71" s="104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  <c r="DK71" s="85"/>
      <c r="DL71" s="85"/>
      <c r="DM71" s="85"/>
      <c r="DN71" s="85"/>
      <c r="DO71" s="85"/>
      <c r="DP71" s="85"/>
      <c r="DQ71" s="85"/>
      <c r="DR71" s="85"/>
      <c r="DS71" s="85"/>
      <c r="DT71" s="85"/>
      <c r="DU71" s="85"/>
      <c r="DV71" s="85"/>
      <c r="DW71" s="85"/>
      <c r="DX71" s="85"/>
      <c r="DY71" s="85"/>
      <c r="DZ71" s="85"/>
      <c r="EA71" s="85"/>
      <c r="EB71" s="85"/>
      <c r="EC71" s="85"/>
      <c r="ED71" s="85"/>
      <c r="EE71" s="85"/>
      <c r="EF71" s="85"/>
      <c r="EG71" s="85"/>
      <c r="EH71" s="85"/>
      <c r="EI71" s="85"/>
      <c r="EJ71" s="85"/>
      <c r="EK71" s="85"/>
      <c r="EL71" s="85"/>
      <c r="EM71" s="85"/>
      <c r="EN71" s="85"/>
      <c r="EO71" s="85"/>
      <c r="EP71" s="85"/>
      <c r="EQ71" s="85"/>
      <c r="ER71" s="85"/>
      <c r="ES71" s="85"/>
      <c r="ET71" s="85"/>
      <c r="EU71" s="85"/>
      <c r="EV71" s="85"/>
      <c r="EW71" s="85"/>
      <c r="EX71" s="85"/>
      <c r="EY71" s="85"/>
      <c r="EZ71" s="85"/>
      <c r="FA71" s="85"/>
      <c r="FB71" s="85"/>
      <c r="FC71" s="85"/>
      <c r="FD71" s="85"/>
      <c r="FE71" s="85"/>
      <c r="FF71" s="85"/>
      <c r="FG71" s="85"/>
      <c r="FH71" s="85"/>
      <c r="FI71" s="85"/>
      <c r="FJ71" s="85"/>
      <c r="FK71" s="85"/>
      <c r="FL71" s="85"/>
      <c r="FM71" s="85"/>
      <c r="FN71" s="85"/>
      <c r="FO71" s="85"/>
      <c r="FP71" s="85"/>
      <c r="FQ71" s="85"/>
      <c r="FR71" s="85"/>
      <c r="FS71" s="85"/>
      <c r="FT71" s="85"/>
      <c r="FU71" s="85"/>
      <c r="FV71" s="85"/>
      <c r="FW71" s="85"/>
      <c r="FX71" s="85"/>
      <c r="FY71" s="85"/>
      <c r="FZ71" s="85"/>
      <c r="GA71" s="85"/>
      <c r="GB71" s="85"/>
      <c r="GC71" s="85"/>
      <c r="GD71" s="85"/>
      <c r="GE71" s="85"/>
      <c r="GF71" s="85"/>
      <c r="GG71" s="85"/>
      <c r="GH71" s="85"/>
      <c r="GI71" s="85"/>
      <c r="GJ71" s="85"/>
      <c r="GK71" s="85"/>
      <c r="GL71" s="85"/>
      <c r="GM71" s="85"/>
      <c r="GN71" s="85"/>
      <c r="GO71" s="85"/>
      <c r="GP71" s="85"/>
      <c r="GQ71" s="85"/>
      <c r="GR71" s="85"/>
      <c r="GS71" s="85"/>
      <c r="GT71" s="85"/>
      <c r="GU71" s="85"/>
      <c r="GV71" s="85"/>
      <c r="GW71" s="85"/>
      <c r="GX71" s="85"/>
      <c r="GY71" s="85"/>
      <c r="GZ71" s="85"/>
      <c r="HA71" s="85"/>
      <c r="HB71" s="85"/>
      <c r="HC71" s="85"/>
      <c r="HD71" s="85"/>
      <c r="HE71" s="85"/>
      <c r="HF71" s="85"/>
      <c r="HG71" s="85"/>
      <c r="HH71" s="85"/>
      <c r="HI71" s="85"/>
      <c r="HJ71" s="85"/>
      <c r="HK71" s="85"/>
      <c r="HL71" s="85"/>
      <c r="HM71" s="85"/>
      <c r="HN71" s="85"/>
      <c r="HO71" s="85"/>
      <c r="HP71" s="85"/>
      <c r="HQ71" s="85"/>
      <c r="HR71" s="85"/>
      <c r="HS71" s="85"/>
      <c r="HT71" s="85"/>
      <c r="HU71" s="85"/>
      <c r="HV71" s="85"/>
      <c r="HW71" s="85"/>
      <c r="HX71" s="85"/>
      <c r="HY71" s="85"/>
      <c r="HZ71" s="85"/>
      <c r="IA71" s="85"/>
      <c r="IB71" s="85"/>
      <c r="IC71" s="85"/>
      <c r="ID71" s="85"/>
      <c r="IE71" s="85"/>
      <c r="IF71" s="85"/>
      <c r="IG71" s="85"/>
      <c r="IH71" s="85"/>
      <c r="II71" s="85"/>
      <c r="IJ71" s="85"/>
      <c r="IK71" s="85"/>
      <c r="IL71" s="85"/>
      <c r="IM71" s="85"/>
      <c r="IN71" s="85"/>
      <c r="IO71" s="85"/>
      <c r="IP71" s="85"/>
      <c r="IQ71" s="85"/>
      <c r="IR71" s="85"/>
      <c r="IS71" s="85"/>
      <c r="IT71" s="85"/>
    </row>
    <row r="72" spans="1:254" s="86" customFormat="1" ht="12" customHeight="1" x14ac:dyDescent="0.25">
      <c r="A72" s="80"/>
      <c r="B72" s="101" t="s">
        <v>102</v>
      </c>
      <c r="C72" s="102" t="s">
        <v>31</v>
      </c>
      <c r="D72" s="102">
        <v>10</v>
      </c>
      <c r="E72" s="102" t="s">
        <v>119</v>
      </c>
      <c r="F72" s="103">
        <v>8794</v>
      </c>
      <c r="G72" s="104">
        <f>+D72*F72</f>
        <v>87940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  <c r="DK72" s="85"/>
      <c r="DL72" s="85"/>
      <c r="DM72" s="85"/>
      <c r="DN72" s="85"/>
      <c r="DO72" s="85"/>
      <c r="DP72" s="85"/>
      <c r="DQ72" s="85"/>
      <c r="DR72" s="85"/>
      <c r="DS72" s="85"/>
      <c r="DT72" s="85"/>
      <c r="DU72" s="85"/>
      <c r="DV72" s="85"/>
      <c r="DW72" s="85"/>
      <c r="DX72" s="85"/>
      <c r="DY72" s="85"/>
      <c r="DZ72" s="85"/>
      <c r="EA72" s="85"/>
      <c r="EB72" s="85"/>
      <c r="EC72" s="85"/>
      <c r="ED72" s="85"/>
      <c r="EE72" s="85"/>
      <c r="EF72" s="85"/>
      <c r="EG72" s="85"/>
      <c r="EH72" s="85"/>
      <c r="EI72" s="85"/>
      <c r="EJ72" s="85"/>
      <c r="EK72" s="85"/>
      <c r="EL72" s="85"/>
      <c r="EM72" s="85"/>
      <c r="EN72" s="85"/>
      <c r="EO72" s="85"/>
      <c r="EP72" s="85"/>
      <c r="EQ72" s="85"/>
      <c r="ER72" s="85"/>
      <c r="ES72" s="85"/>
      <c r="ET72" s="85"/>
      <c r="EU72" s="85"/>
      <c r="EV72" s="85"/>
      <c r="EW72" s="85"/>
      <c r="EX72" s="85"/>
      <c r="EY72" s="85"/>
      <c r="EZ72" s="85"/>
      <c r="FA72" s="85"/>
      <c r="FB72" s="85"/>
      <c r="FC72" s="85"/>
      <c r="FD72" s="85"/>
      <c r="FE72" s="85"/>
      <c r="FF72" s="85"/>
      <c r="FG72" s="85"/>
      <c r="FH72" s="85"/>
      <c r="FI72" s="85"/>
      <c r="FJ72" s="85"/>
      <c r="FK72" s="85"/>
      <c r="FL72" s="85"/>
      <c r="FM72" s="85"/>
      <c r="FN72" s="85"/>
      <c r="FO72" s="85"/>
      <c r="FP72" s="85"/>
      <c r="FQ72" s="85"/>
      <c r="FR72" s="85"/>
      <c r="FS72" s="85"/>
      <c r="FT72" s="85"/>
      <c r="FU72" s="85"/>
      <c r="FV72" s="85"/>
      <c r="FW72" s="85"/>
      <c r="FX72" s="85"/>
      <c r="FY72" s="85"/>
      <c r="FZ72" s="85"/>
      <c r="GA72" s="85"/>
      <c r="GB72" s="85"/>
      <c r="GC72" s="85"/>
      <c r="GD72" s="85"/>
      <c r="GE72" s="85"/>
      <c r="GF72" s="85"/>
      <c r="GG72" s="85"/>
      <c r="GH72" s="85"/>
      <c r="GI72" s="85"/>
      <c r="GJ72" s="85"/>
      <c r="GK72" s="85"/>
      <c r="GL72" s="85"/>
      <c r="GM72" s="85"/>
      <c r="GN72" s="85"/>
      <c r="GO72" s="85"/>
      <c r="GP72" s="85"/>
      <c r="GQ72" s="85"/>
      <c r="GR72" s="85"/>
      <c r="GS72" s="85"/>
      <c r="GT72" s="85"/>
      <c r="GU72" s="85"/>
      <c r="GV72" s="85"/>
      <c r="GW72" s="85"/>
      <c r="GX72" s="85"/>
      <c r="GY72" s="85"/>
      <c r="GZ72" s="85"/>
      <c r="HA72" s="85"/>
      <c r="HB72" s="85"/>
      <c r="HC72" s="85"/>
      <c r="HD72" s="85"/>
      <c r="HE72" s="85"/>
      <c r="HF72" s="85"/>
      <c r="HG72" s="85"/>
      <c r="HH72" s="85"/>
      <c r="HI72" s="85"/>
      <c r="HJ72" s="85"/>
      <c r="HK72" s="85"/>
      <c r="HL72" s="85"/>
      <c r="HM72" s="85"/>
      <c r="HN72" s="85"/>
      <c r="HO72" s="85"/>
      <c r="HP72" s="85"/>
      <c r="HQ72" s="85"/>
      <c r="HR72" s="85"/>
      <c r="HS72" s="85"/>
      <c r="HT72" s="85"/>
      <c r="HU72" s="85"/>
      <c r="HV72" s="85"/>
      <c r="HW72" s="85"/>
      <c r="HX72" s="85"/>
      <c r="HY72" s="85"/>
      <c r="HZ72" s="85"/>
      <c r="IA72" s="85"/>
      <c r="IB72" s="85"/>
      <c r="IC72" s="85"/>
      <c r="ID72" s="85"/>
      <c r="IE72" s="85"/>
      <c r="IF72" s="85"/>
      <c r="IG72" s="85"/>
      <c r="IH72" s="85"/>
      <c r="II72" s="85"/>
      <c r="IJ72" s="85"/>
      <c r="IK72" s="85"/>
      <c r="IL72" s="85"/>
      <c r="IM72" s="85"/>
      <c r="IN72" s="85"/>
      <c r="IO72" s="85"/>
      <c r="IP72" s="85"/>
      <c r="IQ72" s="85"/>
      <c r="IR72" s="85"/>
      <c r="IS72" s="85"/>
      <c r="IT72" s="85"/>
    </row>
    <row r="73" spans="1:254" s="86" customFormat="1" ht="12" customHeight="1" x14ac:dyDescent="0.25">
      <c r="A73" s="80"/>
      <c r="B73" s="101" t="s">
        <v>103</v>
      </c>
      <c r="C73" s="102" t="s">
        <v>104</v>
      </c>
      <c r="D73" s="102">
        <v>1</v>
      </c>
      <c r="E73" s="102" t="s">
        <v>105</v>
      </c>
      <c r="F73" s="103">
        <v>16755</v>
      </c>
      <c r="G73" s="104">
        <f>+D73*F73</f>
        <v>16755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  <c r="DK73" s="85"/>
      <c r="DL73" s="85"/>
      <c r="DM73" s="85"/>
      <c r="DN73" s="85"/>
      <c r="DO73" s="85"/>
      <c r="DP73" s="85"/>
      <c r="DQ73" s="85"/>
      <c r="DR73" s="85"/>
      <c r="DS73" s="85"/>
      <c r="DT73" s="85"/>
      <c r="DU73" s="85"/>
      <c r="DV73" s="85"/>
      <c r="DW73" s="85"/>
      <c r="DX73" s="85"/>
      <c r="DY73" s="85"/>
      <c r="DZ73" s="85"/>
      <c r="EA73" s="85"/>
      <c r="EB73" s="85"/>
      <c r="EC73" s="85"/>
      <c r="ED73" s="85"/>
      <c r="EE73" s="85"/>
      <c r="EF73" s="85"/>
      <c r="EG73" s="85"/>
      <c r="EH73" s="85"/>
      <c r="EI73" s="85"/>
      <c r="EJ73" s="85"/>
      <c r="EK73" s="85"/>
      <c r="EL73" s="85"/>
      <c r="EM73" s="85"/>
      <c r="EN73" s="85"/>
      <c r="EO73" s="85"/>
      <c r="EP73" s="85"/>
      <c r="EQ73" s="85"/>
      <c r="ER73" s="85"/>
      <c r="ES73" s="85"/>
      <c r="ET73" s="85"/>
      <c r="EU73" s="85"/>
      <c r="EV73" s="85"/>
      <c r="EW73" s="85"/>
      <c r="EX73" s="85"/>
      <c r="EY73" s="85"/>
      <c r="EZ73" s="85"/>
      <c r="FA73" s="85"/>
      <c r="FB73" s="85"/>
      <c r="FC73" s="85"/>
      <c r="FD73" s="85"/>
      <c r="FE73" s="85"/>
      <c r="FF73" s="85"/>
      <c r="FG73" s="85"/>
      <c r="FH73" s="85"/>
      <c r="FI73" s="85"/>
      <c r="FJ73" s="85"/>
      <c r="FK73" s="85"/>
      <c r="FL73" s="85"/>
      <c r="FM73" s="85"/>
      <c r="FN73" s="85"/>
      <c r="FO73" s="85"/>
      <c r="FP73" s="85"/>
      <c r="FQ73" s="85"/>
      <c r="FR73" s="85"/>
      <c r="FS73" s="85"/>
      <c r="FT73" s="85"/>
      <c r="FU73" s="85"/>
      <c r="FV73" s="85"/>
      <c r="FW73" s="85"/>
      <c r="FX73" s="85"/>
      <c r="FY73" s="85"/>
      <c r="FZ73" s="85"/>
      <c r="GA73" s="85"/>
      <c r="GB73" s="85"/>
      <c r="GC73" s="85"/>
      <c r="GD73" s="85"/>
      <c r="GE73" s="85"/>
      <c r="GF73" s="85"/>
      <c r="GG73" s="85"/>
      <c r="GH73" s="85"/>
      <c r="GI73" s="85"/>
      <c r="GJ73" s="85"/>
      <c r="GK73" s="85"/>
      <c r="GL73" s="85"/>
      <c r="GM73" s="85"/>
      <c r="GN73" s="85"/>
      <c r="GO73" s="85"/>
      <c r="GP73" s="85"/>
      <c r="GQ73" s="85"/>
      <c r="GR73" s="85"/>
      <c r="GS73" s="85"/>
      <c r="GT73" s="85"/>
      <c r="GU73" s="85"/>
      <c r="GV73" s="85"/>
      <c r="GW73" s="85"/>
      <c r="GX73" s="85"/>
      <c r="GY73" s="85"/>
      <c r="GZ73" s="85"/>
      <c r="HA73" s="85"/>
      <c r="HB73" s="85"/>
      <c r="HC73" s="85"/>
      <c r="HD73" s="85"/>
      <c r="HE73" s="85"/>
      <c r="HF73" s="85"/>
      <c r="HG73" s="85"/>
      <c r="HH73" s="85"/>
      <c r="HI73" s="85"/>
      <c r="HJ73" s="85"/>
      <c r="HK73" s="85"/>
      <c r="HL73" s="85"/>
      <c r="HM73" s="85"/>
      <c r="HN73" s="85"/>
      <c r="HO73" s="85"/>
      <c r="HP73" s="85"/>
      <c r="HQ73" s="85"/>
      <c r="HR73" s="85"/>
      <c r="HS73" s="85"/>
      <c r="HT73" s="85"/>
      <c r="HU73" s="85"/>
      <c r="HV73" s="85"/>
      <c r="HW73" s="85"/>
      <c r="HX73" s="85"/>
      <c r="HY73" s="85"/>
      <c r="HZ73" s="85"/>
      <c r="IA73" s="85"/>
      <c r="IB73" s="85"/>
      <c r="IC73" s="85"/>
      <c r="ID73" s="85"/>
      <c r="IE73" s="85"/>
      <c r="IF73" s="85"/>
      <c r="IG73" s="85"/>
      <c r="IH73" s="85"/>
      <c r="II73" s="85"/>
      <c r="IJ73" s="85"/>
      <c r="IK73" s="85"/>
      <c r="IL73" s="85"/>
      <c r="IM73" s="85"/>
      <c r="IN73" s="85"/>
      <c r="IO73" s="85"/>
      <c r="IP73" s="85"/>
      <c r="IQ73" s="85"/>
      <c r="IR73" s="85"/>
      <c r="IS73" s="85"/>
      <c r="IT73" s="85"/>
    </row>
    <row r="74" spans="1:254" s="86" customFormat="1" ht="12" customHeight="1" x14ac:dyDescent="0.25">
      <c r="A74" s="80"/>
      <c r="B74" s="101" t="s">
        <v>106</v>
      </c>
      <c r="C74" s="102" t="s">
        <v>96</v>
      </c>
      <c r="D74" s="102">
        <v>0.25</v>
      </c>
      <c r="E74" s="102" t="s">
        <v>107</v>
      </c>
      <c r="F74" s="103">
        <v>103685</v>
      </c>
      <c r="G74" s="104">
        <f t="shared" si="2"/>
        <v>25921.25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  <c r="DK74" s="85"/>
      <c r="DL74" s="85"/>
      <c r="DM74" s="85"/>
      <c r="DN74" s="85"/>
      <c r="DO74" s="85"/>
      <c r="DP74" s="85"/>
      <c r="DQ74" s="85"/>
      <c r="DR74" s="85"/>
      <c r="DS74" s="85"/>
      <c r="DT74" s="85"/>
      <c r="DU74" s="85"/>
      <c r="DV74" s="85"/>
      <c r="DW74" s="85"/>
      <c r="DX74" s="85"/>
      <c r="DY74" s="85"/>
      <c r="DZ74" s="85"/>
      <c r="EA74" s="85"/>
      <c r="EB74" s="85"/>
      <c r="EC74" s="85"/>
      <c r="ED74" s="85"/>
      <c r="EE74" s="85"/>
      <c r="EF74" s="85"/>
      <c r="EG74" s="85"/>
      <c r="EH74" s="85"/>
      <c r="EI74" s="85"/>
      <c r="EJ74" s="85"/>
      <c r="EK74" s="85"/>
      <c r="EL74" s="85"/>
      <c r="EM74" s="85"/>
      <c r="EN74" s="85"/>
      <c r="EO74" s="85"/>
      <c r="EP74" s="85"/>
      <c r="EQ74" s="85"/>
      <c r="ER74" s="85"/>
      <c r="ES74" s="85"/>
      <c r="ET74" s="85"/>
      <c r="EU74" s="85"/>
      <c r="EV74" s="85"/>
      <c r="EW74" s="85"/>
      <c r="EX74" s="85"/>
      <c r="EY74" s="85"/>
      <c r="EZ74" s="85"/>
      <c r="FA74" s="85"/>
      <c r="FB74" s="85"/>
      <c r="FC74" s="85"/>
      <c r="FD74" s="85"/>
      <c r="FE74" s="85"/>
      <c r="FF74" s="85"/>
      <c r="FG74" s="85"/>
      <c r="FH74" s="85"/>
      <c r="FI74" s="85"/>
      <c r="FJ74" s="85"/>
      <c r="FK74" s="85"/>
      <c r="FL74" s="85"/>
      <c r="FM74" s="85"/>
      <c r="FN74" s="85"/>
      <c r="FO74" s="85"/>
      <c r="FP74" s="85"/>
      <c r="FQ74" s="85"/>
      <c r="FR74" s="85"/>
      <c r="FS74" s="85"/>
      <c r="FT74" s="85"/>
      <c r="FU74" s="85"/>
      <c r="FV74" s="85"/>
      <c r="FW74" s="85"/>
      <c r="FX74" s="85"/>
      <c r="FY74" s="85"/>
      <c r="FZ74" s="85"/>
      <c r="GA74" s="85"/>
      <c r="GB74" s="85"/>
      <c r="GC74" s="85"/>
      <c r="GD74" s="85"/>
      <c r="GE74" s="85"/>
      <c r="GF74" s="85"/>
      <c r="GG74" s="85"/>
      <c r="GH74" s="85"/>
      <c r="GI74" s="85"/>
      <c r="GJ74" s="85"/>
      <c r="GK74" s="85"/>
      <c r="GL74" s="85"/>
      <c r="GM74" s="85"/>
      <c r="GN74" s="85"/>
      <c r="GO74" s="85"/>
      <c r="GP74" s="85"/>
      <c r="GQ74" s="85"/>
      <c r="GR74" s="85"/>
      <c r="GS74" s="85"/>
      <c r="GT74" s="85"/>
      <c r="GU74" s="85"/>
      <c r="GV74" s="85"/>
      <c r="GW74" s="85"/>
      <c r="GX74" s="85"/>
      <c r="GY74" s="85"/>
      <c r="GZ74" s="85"/>
      <c r="HA74" s="85"/>
      <c r="HB74" s="85"/>
      <c r="HC74" s="85"/>
      <c r="HD74" s="85"/>
      <c r="HE74" s="85"/>
      <c r="HF74" s="85"/>
      <c r="HG74" s="85"/>
      <c r="HH74" s="85"/>
      <c r="HI74" s="85"/>
      <c r="HJ74" s="85"/>
      <c r="HK74" s="85"/>
      <c r="HL74" s="85"/>
      <c r="HM74" s="85"/>
      <c r="HN74" s="85"/>
      <c r="HO74" s="85"/>
      <c r="HP74" s="85"/>
      <c r="HQ74" s="85"/>
      <c r="HR74" s="85"/>
      <c r="HS74" s="85"/>
      <c r="HT74" s="85"/>
      <c r="HU74" s="85"/>
      <c r="HV74" s="85"/>
      <c r="HW74" s="85"/>
      <c r="HX74" s="85"/>
      <c r="HY74" s="85"/>
      <c r="HZ74" s="85"/>
      <c r="IA74" s="85"/>
      <c r="IB74" s="85"/>
      <c r="IC74" s="85"/>
      <c r="ID74" s="85"/>
      <c r="IE74" s="85"/>
      <c r="IF74" s="85"/>
      <c r="IG74" s="85"/>
      <c r="IH74" s="85"/>
      <c r="II74" s="85"/>
      <c r="IJ74" s="85"/>
      <c r="IK74" s="85"/>
      <c r="IL74" s="85"/>
      <c r="IM74" s="85"/>
      <c r="IN74" s="85"/>
      <c r="IO74" s="85"/>
      <c r="IP74" s="85"/>
      <c r="IQ74" s="85"/>
      <c r="IR74" s="85"/>
      <c r="IS74" s="85"/>
      <c r="IT74" s="85"/>
    </row>
    <row r="75" spans="1:254" s="86" customFormat="1" ht="12" customHeight="1" x14ac:dyDescent="0.25">
      <c r="A75" s="80"/>
      <c r="B75" s="105" t="s">
        <v>32</v>
      </c>
      <c r="C75" s="102"/>
      <c r="D75" s="102"/>
      <c r="E75" s="102"/>
      <c r="F75" s="103"/>
      <c r="G75" s="104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  <c r="DK75" s="85"/>
      <c r="DL75" s="85"/>
      <c r="DM75" s="85"/>
      <c r="DN75" s="85"/>
      <c r="DO75" s="85"/>
      <c r="DP75" s="85"/>
      <c r="DQ75" s="85"/>
      <c r="DR75" s="85"/>
      <c r="DS75" s="85"/>
      <c r="DT75" s="85"/>
      <c r="DU75" s="85"/>
      <c r="DV75" s="85"/>
      <c r="DW75" s="85"/>
      <c r="DX75" s="85"/>
      <c r="DY75" s="85"/>
      <c r="DZ75" s="85"/>
      <c r="EA75" s="85"/>
      <c r="EB75" s="85"/>
      <c r="EC75" s="85"/>
      <c r="ED75" s="85"/>
      <c r="EE75" s="85"/>
      <c r="EF75" s="85"/>
      <c r="EG75" s="85"/>
      <c r="EH75" s="85"/>
      <c r="EI75" s="85"/>
      <c r="EJ75" s="85"/>
      <c r="EK75" s="85"/>
      <c r="EL75" s="85"/>
      <c r="EM75" s="85"/>
      <c r="EN75" s="85"/>
      <c r="EO75" s="85"/>
      <c r="EP75" s="85"/>
      <c r="EQ75" s="85"/>
      <c r="ER75" s="85"/>
      <c r="ES75" s="85"/>
      <c r="ET75" s="85"/>
      <c r="EU75" s="85"/>
      <c r="EV75" s="85"/>
      <c r="EW75" s="85"/>
      <c r="EX75" s="85"/>
      <c r="EY75" s="85"/>
      <c r="EZ75" s="85"/>
      <c r="FA75" s="85"/>
      <c r="FB75" s="85"/>
      <c r="FC75" s="85"/>
      <c r="FD75" s="85"/>
      <c r="FE75" s="85"/>
      <c r="FF75" s="85"/>
      <c r="FG75" s="85"/>
      <c r="FH75" s="85"/>
      <c r="FI75" s="85"/>
      <c r="FJ75" s="85"/>
      <c r="FK75" s="85"/>
      <c r="FL75" s="85"/>
      <c r="FM75" s="85"/>
      <c r="FN75" s="85"/>
      <c r="FO75" s="85"/>
      <c r="FP75" s="85"/>
      <c r="FQ75" s="85"/>
      <c r="FR75" s="85"/>
      <c r="FS75" s="85"/>
      <c r="FT75" s="85"/>
      <c r="FU75" s="85"/>
      <c r="FV75" s="85"/>
      <c r="FW75" s="85"/>
      <c r="FX75" s="85"/>
      <c r="FY75" s="85"/>
      <c r="FZ75" s="85"/>
      <c r="GA75" s="85"/>
      <c r="GB75" s="85"/>
      <c r="GC75" s="85"/>
      <c r="GD75" s="85"/>
      <c r="GE75" s="85"/>
      <c r="GF75" s="85"/>
      <c r="GG75" s="85"/>
      <c r="GH75" s="85"/>
      <c r="GI75" s="85"/>
      <c r="GJ75" s="85"/>
      <c r="GK75" s="85"/>
      <c r="GL75" s="85"/>
      <c r="GM75" s="85"/>
      <c r="GN75" s="85"/>
      <c r="GO75" s="85"/>
      <c r="GP75" s="85"/>
      <c r="GQ75" s="85"/>
      <c r="GR75" s="85"/>
      <c r="GS75" s="85"/>
      <c r="GT75" s="85"/>
      <c r="GU75" s="85"/>
      <c r="GV75" s="85"/>
      <c r="GW75" s="85"/>
      <c r="GX75" s="85"/>
      <c r="GY75" s="85"/>
      <c r="GZ75" s="85"/>
      <c r="HA75" s="85"/>
      <c r="HB75" s="85"/>
      <c r="HC75" s="85"/>
      <c r="HD75" s="85"/>
      <c r="HE75" s="85"/>
      <c r="HF75" s="85"/>
      <c r="HG75" s="85"/>
      <c r="HH75" s="85"/>
      <c r="HI75" s="85"/>
      <c r="HJ75" s="85"/>
      <c r="HK75" s="85"/>
      <c r="HL75" s="85"/>
      <c r="HM75" s="85"/>
      <c r="HN75" s="85"/>
      <c r="HO75" s="85"/>
      <c r="HP75" s="85"/>
      <c r="HQ75" s="85"/>
      <c r="HR75" s="85"/>
      <c r="HS75" s="85"/>
      <c r="HT75" s="85"/>
      <c r="HU75" s="85"/>
      <c r="HV75" s="85"/>
      <c r="HW75" s="85"/>
      <c r="HX75" s="85"/>
      <c r="HY75" s="85"/>
      <c r="HZ75" s="85"/>
      <c r="IA75" s="85"/>
      <c r="IB75" s="85"/>
      <c r="IC75" s="85"/>
      <c r="ID75" s="85"/>
      <c r="IE75" s="85"/>
      <c r="IF75" s="85"/>
      <c r="IG75" s="85"/>
      <c r="IH75" s="85"/>
      <c r="II75" s="85"/>
      <c r="IJ75" s="85"/>
      <c r="IK75" s="85"/>
      <c r="IL75" s="85"/>
      <c r="IM75" s="85"/>
      <c r="IN75" s="85"/>
      <c r="IO75" s="85"/>
      <c r="IP75" s="85"/>
      <c r="IQ75" s="85"/>
      <c r="IR75" s="85"/>
      <c r="IS75" s="85"/>
      <c r="IT75" s="85"/>
    </row>
    <row r="76" spans="1:254" s="86" customFormat="1" ht="12" customHeight="1" x14ac:dyDescent="0.25">
      <c r="A76" s="80"/>
      <c r="B76" s="101" t="s">
        <v>108</v>
      </c>
      <c r="C76" s="102" t="s">
        <v>109</v>
      </c>
      <c r="D76" s="102">
        <v>1</v>
      </c>
      <c r="E76" s="102" t="s">
        <v>110</v>
      </c>
      <c r="F76" s="103">
        <v>41650</v>
      </c>
      <c r="G76" s="104">
        <f>+D76*F76</f>
        <v>41650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5"/>
      <c r="FX76" s="85"/>
      <c r="FY76" s="85"/>
      <c r="FZ76" s="85"/>
      <c r="GA76" s="85"/>
      <c r="GB76" s="85"/>
      <c r="GC76" s="85"/>
      <c r="GD76" s="85"/>
      <c r="GE76" s="85"/>
      <c r="GF76" s="85"/>
      <c r="GG76" s="85"/>
      <c r="GH76" s="85"/>
      <c r="GI76" s="85"/>
      <c r="GJ76" s="85"/>
      <c r="GK76" s="85"/>
      <c r="GL76" s="85"/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5"/>
      <c r="HA76" s="85"/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5"/>
      <c r="HP76" s="85"/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5"/>
      <c r="IE76" s="85"/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5"/>
      <c r="IT76" s="85"/>
    </row>
    <row r="77" spans="1:254" s="86" customFormat="1" ht="12" customHeight="1" x14ac:dyDescent="0.25">
      <c r="A77" s="80"/>
      <c r="B77" s="101" t="s">
        <v>111</v>
      </c>
      <c r="C77" s="102" t="s">
        <v>96</v>
      </c>
      <c r="D77" s="102">
        <v>0.6</v>
      </c>
      <c r="E77" s="102" t="s">
        <v>112</v>
      </c>
      <c r="F77" s="103">
        <v>25347</v>
      </c>
      <c r="G77" s="104">
        <f>+D77*F77</f>
        <v>15208.199999999999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  <c r="DK77" s="85"/>
      <c r="DL77" s="85"/>
      <c r="DM77" s="85"/>
      <c r="DN77" s="85"/>
      <c r="DO77" s="85"/>
      <c r="DP77" s="85"/>
      <c r="DQ77" s="85"/>
      <c r="DR77" s="85"/>
      <c r="DS77" s="85"/>
      <c r="DT77" s="85"/>
      <c r="DU77" s="85"/>
      <c r="DV77" s="85"/>
      <c r="DW77" s="85"/>
      <c r="DX77" s="85"/>
      <c r="DY77" s="85"/>
      <c r="DZ77" s="85"/>
      <c r="EA77" s="85"/>
      <c r="EB77" s="85"/>
      <c r="EC77" s="85"/>
      <c r="ED77" s="85"/>
      <c r="EE77" s="85"/>
      <c r="EF77" s="85"/>
      <c r="EG77" s="85"/>
      <c r="EH77" s="85"/>
      <c r="EI77" s="85"/>
      <c r="EJ77" s="85"/>
      <c r="EK77" s="85"/>
      <c r="EL77" s="85"/>
      <c r="EM77" s="85"/>
      <c r="EN77" s="85"/>
      <c r="EO77" s="85"/>
      <c r="EP77" s="85"/>
      <c r="EQ77" s="85"/>
      <c r="ER77" s="85"/>
      <c r="ES77" s="85"/>
      <c r="ET77" s="85"/>
      <c r="EU77" s="85"/>
      <c r="EV77" s="85"/>
      <c r="EW77" s="85"/>
      <c r="EX77" s="85"/>
      <c r="EY77" s="85"/>
      <c r="EZ77" s="85"/>
      <c r="FA77" s="85"/>
      <c r="FB77" s="85"/>
      <c r="FC77" s="85"/>
      <c r="FD77" s="85"/>
      <c r="FE77" s="85"/>
      <c r="FF77" s="85"/>
      <c r="FG77" s="85"/>
      <c r="FH77" s="85"/>
      <c r="FI77" s="85"/>
      <c r="FJ77" s="85"/>
      <c r="FK77" s="85"/>
      <c r="FL77" s="85"/>
      <c r="FM77" s="85"/>
      <c r="FN77" s="85"/>
      <c r="FO77" s="85"/>
      <c r="FP77" s="85"/>
      <c r="FQ77" s="85"/>
      <c r="FR77" s="85"/>
      <c r="FS77" s="85"/>
      <c r="FT77" s="85"/>
      <c r="FU77" s="85"/>
      <c r="FV77" s="85"/>
      <c r="FW77" s="85"/>
      <c r="FX77" s="85"/>
      <c r="FY77" s="85"/>
      <c r="FZ77" s="85"/>
      <c r="GA77" s="85"/>
      <c r="GB77" s="85"/>
      <c r="GC77" s="85"/>
      <c r="GD77" s="85"/>
      <c r="GE77" s="85"/>
      <c r="GF77" s="85"/>
      <c r="GG77" s="85"/>
      <c r="GH77" s="85"/>
      <c r="GI77" s="85"/>
      <c r="GJ77" s="85"/>
      <c r="GK77" s="85"/>
      <c r="GL77" s="85"/>
      <c r="GM77" s="85"/>
      <c r="GN77" s="85"/>
      <c r="GO77" s="85"/>
      <c r="GP77" s="85"/>
      <c r="GQ77" s="85"/>
      <c r="GR77" s="85"/>
      <c r="GS77" s="85"/>
      <c r="GT77" s="85"/>
      <c r="GU77" s="85"/>
      <c r="GV77" s="85"/>
      <c r="GW77" s="85"/>
      <c r="GX77" s="85"/>
      <c r="GY77" s="85"/>
      <c r="GZ77" s="85"/>
      <c r="HA77" s="85"/>
      <c r="HB77" s="85"/>
      <c r="HC77" s="85"/>
      <c r="HD77" s="85"/>
      <c r="HE77" s="85"/>
      <c r="HF77" s="85"/>
      <c r="HG77" s="85"/>
      <c r="HH77" s="85"/>
      <c r="HI77" s="85"/>
      <c r="HJ77" s="85"/>
      <c r="HK77" s="85"/>
      <c r="HL77" s="85"/>
      <c r="HM77" s="85"/>
      <c r="HN77" s="85"/>
      <c r="HO77" s="85"/>
      <c r="HP77" s="85"/>
      <c r="HQ77" s="85"/>
      <c r="HR77" s="85"/>
      <c r="HS77" s="85"/>
      <c r="HT77" s="85"/>
      <c r="HU77" s="85"/>
      <c r="HV77" s="85"/>
      <c r="HW77" s="85"/>
      <c r="HX77" s="85"/>
      <c r="HY77" s="85"/>
      <c r="HZ77" s="85"/>
      <c r="IA77" s="85"/>
      <c r="IB77" s="85"/>
      <c r="IC77" s="85"/>
      <c r="ID77" s="85"/>
      <c r="IE77" s="85"/>
      <c r="IF77" s="85"/>
      <c r="IG77" s="85"/>
      <c r="IH77" s="85"/>
      <c r="II77" s="85"/>
      <c r="IJ77" s="85"/>
      <c r="IK77" s="85"/>
      <c r="IL77" s="85"/>
      <c r="IM77" s="85"/>
      <c r="IN77" s="85"/>
      <c r="IO77" s="85"/>
      <c r="IP77" s="85"/>
      <c r="IQ77" s="85"/>
      <c r="IR77" s="85"/>
      <c r="IS77" s="85"/>
      <c r="IT77" s="85"/>
    </row>
    <row r="78" spans="1:254" ht="11.25" customHeight="1" x14ac:dyDescent="0.25">
      <c r="B78" s="16" t="s">
        <v>33</v>
      </c>
      <c r="C78" s="17"/>
      <c r="D78" s="17"/>
      <c r="E78" s="17"/>
      <c r="F78" s="18"/>
      <c r="G78" s="19">
        <f>SUM(G60:G77)</f>
        <v>1733704.95</v>
      </c>
    </row>
    <row r="79" spans="1:254" ht="11.25" customHeight="1" x14ac:dyDescent="0.25">
      <c r="B79" s="13"/>
      <c r="C79" s="14"/>
      <c r="D79" s="14"/>
      <c r="E79" s="20"/>
      <c r="F79" s="15"/>
      <c r="G79" s="15"/>
    </row>
    <row r="80" spans="1:254" ht="12" customHeight="1" x14ac:dyDescent="0.25">
      <c r="A80" s="5"/>
      <c r="B80" s="94" t="s">
        <v>34</v>
      </c>
      <c r="C80" s="95"/>
      <c r="D80" s="96"/>
      <c r="E80" s="96"/>
      <c r="F80" s="97"/>
      <c r="G80" s="98"/>
    </row>
    <row r="81" spans="1:254" ht="24" customHeight="1" x14ac:dyDescent="0.25">
      <c r="A81" s="5"/>
      <c r="B81" s="99" t="s">
        <v>35</v>
      </c>
      <c r="C81" s="100" t="s">
        <v>28</v>
      </c>
      <c r="D81" s="100" t="s">
        <v>29</v>
      </c>
      <c r="E81" s="99" t="s">
        <v>15</v>
      </c>
      <c r="F81" s="100" t="s">
        <v>16</v>
      </c>
      <c r="G81" s="99" t="s">
        <v>17</v>
      </c>
    </row>
    <row r="82" spans="1:254" s="86" customFormat="1" ht="15" x14ac:dyDescent="0.25">
      <c r="A82" s="80"/>
      <c r="B82" s="106" t="s">
        <v>113</v>
      </c>
      <c r="C82" s="102" t="s">
        <v>114</v>
      </c>
      <c r="D82" s="102">
        <v>1</v>
      </c>
      <c r="E82" s="102" t="s">
        <v>115</v>
      </c>
      <c r="F82" s="103">
        <v>220000</v>
      </c>
      <c r="G82" s="104">
        <f>+D82*F82</f>
        <v>220000</v>
      </c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  <c r="DK82" s="85"/>
      <c r="DL82" s="85"/>
      <c r="DM82" s="85"/>
      <c r="DN82" s="85"/>
      <c r="DO82" s="85"/>
      <c r="DP82" s="85"/>
      <c r="DQ82" s="85"/>
      <c r="DR82" s="85"/>
      <c r="DS82" s="85"/>
      <c r="DT82" s="85"/>
      <c r="DU82" s="85"/>
      <c r="DV82" s="85"/>
      <c r="DW82" s="85"/>
      <c r="DX82" s="85"/>
      <c r="DY82" s="85"/>
      <c r="DZ82" s="85"/>
      <c r="EA82" s="85"/>
      <c r="EB82" s="85"/>
      <c r="EC82" s="85"/>
      <c r="ED82" s="85"/>
      <c r="EE82" s="85"/>
      <c r="EF82" s="85"/>
      <c r="EG82" s="85"/>
      <c r="EH82" s="85"/>
      <c r="EI82" s="85"/>
      <c r="EJ82" s="85"/>
      <c r="EK82" s="85"/>
      <c r="EL82" s="85"/>
      <c r="EM82" s="85"/>
      <c r="EN82" s="85"/>
      <c r="EO82" s="85"/>
      <c r="EP82" s="85"/>
      <c r="EQ82" s="85"/>
      <c r="ER82" s="85"/>
      <c r="ES82" s="85"/>
      <c r="ET82" s="85"/>
      <c r="EU82" s="85"/>
      <c r="EV82" s="85"/>
      <c r="EW82" s="85"/>
      <c r="EX82" s="85"/>
      <c r="EY82" s="85"/>
      <c r="EZ82" s="85"/>
      <c r="FA82" s="85"/>
      <c r="FB82" s="85"/>
      <c r="FC82" s="85"/>
      <c r="FD82" s="85"/>
      <c r="FE82" s="85"/>
      <c r="FF82" s="85"/>
      <c r="FG82" s="85"/>
      <c r="FH82" s="85"/>
      <c r="FI82" s="85"/>
      <c r="FJ82" s="85"/>
      <c r="FK82" s="85"/>
      <c r="FL82" s="85"/>
      <c r="FM82" s="85"/>
      <c r="FN82" s="85"/>
      <c r="FO82" s="85"/>
      <c r="FP82" s="85"/>
      <c r="FQ82" s="85"/>
      <c r="FR82" s="85"/>
      <c r="FS82" s="85"/>
      <c r="FT82" s="85"/>
      <c r="FU82" s="85"/>
      <c r="FV82" s="85"/>
      <c r="FW82" s="85"/>
      <c r="FX82" s="85"/>
      <c r="FY82" s="85"/>
      <c r="FZ82" s="85"/>
      <c r="GA82" s="85"/>
      <c r="GB82" s="85"/>
      <c r="GC82" s="85"/>
      <c r="GD82" s="85"/>
      <c r="GE82" s="85"/>
      <c r="GF82" s="85"/>
      <c r="GG82" s="85"/>
      <c r="GH82" s="85"/>
      <c r="GI82" s="85"/>
      <c r="GJ82" s="85"/>
      <c r="GK82" s="85"/>
      <c r="GL82" s="85"/>
      <c r="GM82" s="85"/>
      <c r="GN82" s="85"/>
      <c r="GO82" s="85"/>
      <c r="GP82" s="85"/>
      <c r="GQ82" s="85"/>
      <c r="GR82" s="85"/>
      <c r="GS82" s="85"/>
      <c r="GT82" s="85"/>
      <c r="GU82" s="85"/>
      <c r="GV82" s="85"/>
      <c r="GW82" s="85"/>
      <c r="GX82" s="85"/>
      <c r="GY82" s="85"/>
      <c r="GZ82" s="85"/>
      <c r="HA82" s="85"/>
      <c r="HB82" s="85"/>
      <c r="HC82" s="85"/>
      <c r="HD82" s="85"/>
      <c r="HE82" s="85"/>
      <c r="HF82" s="85"/>
      <c r="HG82" s="85"/>
      <c r="HH82" s="85"/>
      <c r="HI82" s="85"/>
      <c r="HJ82" s="85"/>
      <c r="HK82" s="85"/>
      <c r="HL82" s="85"/>
      <c r="HM82" s="85"/>
      <c r="HN82" s="85"/>
      <c r="HO82" s="85"/>
      <c r="HP82" s="85"/>
      <c r="HQ82" s="85"/>
      <c r="HR82" s="85"/>
      <c r="HS82" s="85"/>
      <c r="HT82" s="85"/>
      <c r="HU82" s="85"/>
      <c r="HV82" s="85"/>
      <c r="HW82" s="85"/>
      <c r="HX82" s="85"/>
      <c r="HY82" s="85"/>
      <c r="HZ82" s="85"/>
      <c r="IA82" s="85"/>
      <c r="IB82" s="85"/>
      <c r="IC82" s="85"/>
      <c r="ID82" s="85"/>
      <c r="IE82" s="85"/>
      <c r="IF82" s="85"/>
      <c r="IG82" s="85"/>
      <c r="IH82" s="85"/>
      <c r="II82" s="85"/>
      <c r="IJ82" s="85"/>
      <c r="IK82" s="85"/>
      <c r="IL82" s="85"/>
      <c r="IM82" s="85"/>
      <c r="IN82" s="85"/>
      <c r="IO82" s="85"/>
      <c r="IP82" s="85"/>
      <c r="IQ82" s="85"/>
      <c r="IR82" s="85"/>
      <c r="IS82" s="85"/>
      <c r="IT82" s="85"/>
    </row>
    <row r="83" spans="1:254" s="86" customFormat="1" ht="15" x14ac:dyDescent="0.25">
      <c r="A83" s="80"/>
      <c r="B83" s="106" t="s">
        <v>124</v>
      </c>
      <c r="C83" s="102" t="s">
        <v>114</v>
      </c>
      <c r="D83" s="102">
        <v>1</v>
      </c>
      <c r="E83" s="102" t="s">
        <v>115</v>
      </c>
      <c r="F83" s="103">
        <v>160000</v>
      </c>
      <c r="G83" s="104">
        <f>+D83*F83</f>
        <v>160000</v>
      </c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  <c r="DK83" s="85"/>
      <c r="DL83" s="85"/>
      <c r="DM83" s="85"/>
      <c r="DN83" s="85"/>
      <c r="DO83" s="85"/>
      <c r="DP83" s="85"/>
      <c r="DQ83" s="85"/>
      <c r="DR83" s="85"/>
      <c r="DS83" s="85"/>
      <c r="DT83" s="85"/>
      <c r="DU83" s="85"/>
      <c r="DV83" s="85"/>
      <c r="DW83" s="85"/>
      <c r="DX83" s="85"/>
      <c r="DY83" s="85"/>
      <c r="DZ83" s="85"/>
      <c r="EA83" s="85"/>
      <c r="EB83" s="85"/>
      <c r="EC83" s="85"/>
      <c r="ED83" s="85"/>
      <c r="EE83" s="85"/>
      <c r="EF83" s="85"/>
      <c r="EG83" s="85"/>
      <c r="EH83" s="85"/>
      <c r="EI83" s="85"/>
      <c r="EJ83" s="85"/>
      <c r="EK83" s="85"/>
      <c r="EL83" s="85"/>
      <c r="EM83" s="85"/>
      <c r="EN83" s="85"/>
      <c r="EO83" s="85"/>
      <c r="EP83" s="85"/>
      <c r="EQ83" s="85"/>
      <c r="ER83" s="85"/>
      <c r="ES83" s="85"/>
      <c r="ET83" s="85"/>
      <c r="EU83" s="85"/>
      <c r="EV83" s="85"/>
      <c r="EW83" s="85"/>
      <c r="EX83" s="85"/>
      <c r="EY83" s="85"/>
      <c r="EZ83" s="85"/>
      <c r="FA83" s="85"/>
      <c r="FB83" s="85"/>
      <c r="FC83" s="85"/>
      <c r="FD83" s="85"/>
      <c r="FE83" s="85"/>
      <c r="FF83" s="85"/>
      <c r="FG83" s="85"/>
      <c r="FH83" s="85"/>
      <c r="FI83" s="85"/>
      <c r="FJ83" s="85"/>
      <c r="FK83" s="85"/>
      <c r="FL83" s="85"/>
      <c r="FM83" s="85"/>
      <c r="FN83" s="85"/>
      <c r="FO83" s="85"/>
      <c r="FP83" s="85"/>
      <c r="FQ83" s="85"/>
      <c r="FR83" s="85"/>
      <c r="FS83" s="85"/>
      <c r="FT83" s="85"/>
      <c r="FU83" s="85"/>
      <c r="FV83" s="85"/>
      <c r="FW83" s="85"/>
      <c r="FX83" s="85"/>
      <c r="FY83" s="85"/>
      <c r="FZ83" s="85"/>
      <c r="GA83" s="85"/>
      <c r="GB83" s="85"/>
      <c r="GC83" s="85"/>
      <c r="GD83" s="85"/>
      <c r="GE83" s="85"/>
      <c r="GF83" s="85"/>
      <c r="GG83" s="85"/>
      <c r="GH83" s="85"/>
      <c r="GI83" s="85"/>
      <c r="GJ83" s="85"/>
      <c r="GK83" s="85"/>
      <c r="GL83" s="85"/>
      <c r="GM83" s="85"/>
      <c r="GN83" s="85"/>
      <c r="GO83" s="85"/>
      <c r="GP83" s="85"/>
      <c r="GQ83" s="85"/>
      <c r="GR83" s="85"/>
      <c r="GS83" s="85"/>
      <c r="GT83" s="85"/>
      <c r="GU83" s="85"/>
      <c r="GV83" s="85"/>
      <c r="GW83" s="85"/>
      <c r="GX83" s="85"/>
      <c r="GY83" s="85"/>
      <c r="GZ83" s="85"/>
      <c r="HA83" s="85"/>
      <c r="HB83" s="85"/>
      <c r="HC83" s="85"/>
      <c r="HD83" s="85"/>
      <c r="HE83" s="85"/>
      <c r="HF83" s="85"/>
      <c r="HG83" s="85"/>
      <c r="HH83" s="85"/>
      <c r="HI83" s="85"/>
      <c r="HJ83" s="85"/>
      <c r="HK83" s="85"/>
      <c r="HL83" s="85"/>
      <c r="HM83" s="85"/>
      <c r="HN83" s="85"/>
      <c r="HO83" s="85"/>
      <c r="HP83" s="85"/>
      <c r="HQ83" s="85"/>
      <c r="HR83" s="85"/>
      <c r="HS83" s="85"/>
      <c r="HT83" s="85"/>
      <c r="HU83" s="85"/>
      <c r="HV83" s="85"/>
      <c r="HW83" s="85"/>
      <c r="HX83" s="85"/>
      <c r="HY83" s="85"/>
      <c r="HZ83" s="85"/>
      <c r="IA83" s="85"/>
      <c r="IB83" s="85"/>
      <c r="IC83" s="85"/>
      <c r="ID83" s="85"/>
      <c r="IE83" s="85"/>
      <c r="IF83" s="85"/>
      <c r="IG83" s="85"/>
      <c r="IH83" s="85"/>
      <c r="II83" s="85"/>
      <c r="IJ83" s="85"/>
      <c r="IK83" s="85"/>
      <c r="IL83" s="85"/>
      <c r="IM83" s="85"/>
      <c r="IN83" s="85"/>
      <c r="IO83" s="85"/>
      <c r="IP83" s="85"/>
      <c r="IQ83" s="85"/>
      <c r="IR83" s="85"/>
      <c r="IS83" s="85"/>
      <c r="IT83" s="85"/>
    </row>
    <row r="84" spans="1:254" ht="11.25" customHeight="1" x14ac:dyDescent="0.25">
      <c r="B84" s="16" t="s">
        <v>36</v>
      </c>
      <c r="C84" s="17"/>
      <c r="D84" s="17"/>
      <c r="E84" s="17"/>
      <c r="F84" s="18"/>
      <c r="G84" s="19">
        <f>SUM(G82:G83)</f>
        <v>380000</v>
      </c>
    </row>
    <row r="85" spans="1:254" ht="11.25" customHeight="1" x14ac:dyDescent="0.25">
      <c r="B85" s="36"/>
      <c r="C85" s="36"/>
      <c r="D85" s="36"/>
      <c r="E85" s="36"/>
      <c r="F85" s="37"/>
      <c r="G85" s="37"/>
    </row>
    <row r="86" spans="1:254" ht="11.25" customHeight="1" x14ac:dyDescent="0.25">
      <c r="B86" s="38" t="s">
        <v>37</v>
      </c>
      <c r="C86" s="39"/>
      <c r="D86" s="39"/>
      <c r="E86" s="39"/>
      <c r="F86" s="39"/>
      <c r="G86" s="40">
        <f>G41+G46+G56+G78+G84</f>
        <v>4213156.6100000003</v>
      </c>
    </row>
    <row r="87" spans="1:254" s="1" customFormat="1" ht="11.25" customHeight="1" x14ac:dyDescent="0.25">
      <c r="B87" s="41" t="s">
        <v>38</v>
      </c>
      <c r="C87" s="22"/>
      <c r="D87" s="22"/>
      <c r="E87" s="22"/>
      <c r="F87" s="22"/>
      <c r="G87" s="42">
        <f>G86*0.05</f>
        <v>210657.83050000004</v>
      </c>
    </row>
    <row r="88" spans="1:254" s="1" customFormat="1" ht="11.25" customHeight="1" x14ac:dyDescent="0.25">
      <c r="B88" s="43" t="s">
        <v>39</v>
      </c>
      <c r="C88" s="21"/>
      <c r="D88" s="21"/>
      <c r="E88" s="21"/>
      <c r="F88" s="21"/>
      <c r="G88" s="44">
        <f>G87+G86</f>
        <v>4423814.4405000005</v>
      </c>
    </row>
    <row r="89" spans="1:254" s="1" customFormat="1" ht="11.25" customHeight="1" x14ac:dyDescent="0.25">
      <c r="B89" s="41" t="s">
        <v>40</v>
      </c>
      <c r="C89" s="22"/>
      <c r="D89" s="22"/>
      <c r="E89" s="22"/>
      <c r="F89" s="22"/>
      <c r="G89" s="42">
        <f>G12</f>
        <v>5980000</v>
      </c>
    </row>
    <row r="90" spans="1:254" s="1" customFormat="1" ht="11.25" customHeight="1" x14ac:dyDescent="0.25">
      <c r="B90" s="45" t="s">
        <v>41</v>
      </c>
      <c r="C90" s="46"/>
      <c r="D90" s="46"/>
      <c r="E90" s="46"/>
      <c r="F90" s="46"/>
      <c r="G90" s="47">
        <f>G89-G88</f>
        <v>1556185.5594999995</v>
      </c>
    </row>
    <row r="91" spans="1:254" ht="11.25" customHeight="1" x14ac:dyDescent="0.25">
      <c r="A91"/>
      <c r="B91" s="34" t="s">
        <v>42</v>
      </c>
      <c r="C91" s="35"/>
      <c r="D91" s="35"/>
      <c r="E91" s="35"/>
      <c r="F91" s="35"/>
      <c r="G91" s="30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</row>
    <row r="92" spans="1:254" ht="11.25" customHeight="1" thickBot="1" x14ac:dyDescent="0.3">
      <c r="A92"/>
      <c r="B92" s="48"/>
      <c r="C92" s="35"/>
      <c r="D92" s="35"/>
      <c r="E92" s="35"/>
      <c r="F92" s="35"/>
      <c r="G92" s="30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</row>
    <row r="93" spans="1:254" ht="11.25" customHeight="1" x14ac:dyDescent="0.25">
      <c r="A93"/>
      <c r="B93" s="60" t="s">
        <v>43</v>
      </c>
      <c r="C93" s="61"/>
      <c r="D93" s="61"/>
      <c r="E93" s="61"/>
      <c r="F93" s="62"/>
      <c r="G93" s="30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</row>
    <row r="94" spans="1:254" ht="11.25" customHeight="1" x14ac:dyDescent="0.25">
      <c r="A94"/>
      <c r="B94" s="63" t="s">
        <v>44</v>
      </c>
      <c r="C94" s="32"/>
      <c r="D94" s="32"/>
      <c r="E94" s="32"/>
      <c r="F94" s="64"/>
      <c r="G94" s="30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</row>
    <row r="95" spans="1:254" ht="11.25" customHeight="1" x14ac:dyDescent="0.25">
      <c r="A95"/>
      <c r="B95" s="63" t="s">
        <v>45</v>
      </c>
      <c r="C95" s="32"/>
      <c r="D95" s="32"/>
      <c r="E95" s="32"/>
      <c r="F95" s="64"/>
      <c r="G95" s="30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</row>
    <row r="96" spans="1:254" ht="11.25" customHeight="1" x14ac:dyDescent="0.25">
      <c r="A96"/>
      <c r="B96" s="63" t="s">
        <v>130</v>
      </c>
      <c r="C96" s="32"/>
      <c r="D96" s="32"/>
      <c r="E96" s="32"/>
      <c r="F96" s="64"/>
      <c r="G96" s="30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</row>
    <row r="97" spans="2:7" customFormat="1" ht="11.25" customHeight="1" x14ac:dyDescent="0.25">
      <c r="B97" s="63" t="s">
        <v>46</v>
      </c>
      <c r="C97" s="32"/>
      <c r="D97" s="32"/>
      <c r="E97" s="32"/>
      <c r="F97" s="64"/>
      <c r="G97" s="30"/>
    </row>
    <row r="98" spans="2:7" customFormat="1" ht="11.25" customHeight="1" x14ac:dyDescent="0.25">
      <c r="B98" s="63" t="s">
        <v>47</v>
      </c>
      <c r="C98" s="32"/>
      <c r="D98" s="32"/>
      <c r="E98" s="32"/>
      <c r="F98" s="64"/>
      <c r="G98" s="30"/>
    </row>
    <row r="99" spans="2:7" customFormat="1" ht="11.25" customHeight="1" thickBot="1" x14ac:dyDescent="0.3">
      <c r="B99" s="65" t="s">
        <v>48</v>
      </c>
      <c r="C99" s="66"/>
      <c r="D99" s="66"/>
      <c r="E99" s="66"/>
      <c r="F99" s="67"/>
      <c r="G99" s="30"/>
    </row>
    <row r="100" spans="2:7" customFormat="1" ht="11.25" customHeight="1" x14ac:dyDescent="0.25">
      <c r="B100" s="58"/>
      <c r="C100" s="32"/>
      <c r="D100" s="32"/>
      <c r="E100" s="32"/>
      <c r="F100" s="32"/>
      <c r="G100" s="30"/>
    </row>
    <row r="101" spans="2:7" customFormat="1" ht="11.25" customHeight="1" thickBot="1" x14ac:dyDescent="0.3">
      <c r="B101" s="112" t="s">
        <v>49</v>
      </c>
      <c r="C101" s="113"/>
      <c r="D101" s="57"/>
      <c r="E101" s="23"/>
      <c r="F101" s="23"/>
      <c r="G101" s="30"/>
    </row>
    <row r="102" spans="2:7" customFormat="1" ht="11.25" customHeight="1" x14ac:dyDescent="0.25">
      <c r="B102" s="50" t="s">
        <v>35</v>
      </c>
      <c r="C102" s="24" t="s">
        <v>50</v>
      </c>
      <c r="D102" s="51" t="s">
        <v>51</v>
      </c>
      <c r="E102" s="23"/>
      <c r="F102" s="23"/>
      <c r="G102" s="30"/>
    </row>
    <row r="103" spans="2:7" customFormat="1" ht="11.25" customHeight="1" x14ac:dyDescent="0.25">
      <c r="B103" s="52" t="s">
        <v>52</v>
      </c>
      <c r="C103" s="25">
        <f>+G41</f>
        <v>1288000</v>
      </c>
      <c r="D103" s="53">
        <f>(C103/C109)</f>
        <v>0.29115145251309954</v>
      </c>
      <c r="E103" s="23"/>
      <c r="F103" s="23"/>
      <c r="G103" s="30"/>
    </row>
    <row r="104" spans="2:7" customFormat="1" ht="11.25" customHeight="1" x14ac:dyDescent="0.25">
      <c r="B104" s="52" t="s">
        <v>53</v>
      </c>
      <c r="C104" s="26">
        <v>0</v>
      </c>
      <c r="D104" s="53">
        <v>0</v>
      </c>
      <c r="E104" s="23"/>
      <c r="F104" s="23"/>
      <c r="G104" s="30"/>
    </row>
    <row r="105" spans="2:7" customFormat="1" ht="11.25" customHeight="1" x14ac:dyDescent="0.25">
      <c r="B105" s="52" t="s">
        <v>54</v>
      </c>
      <c r="C105" s="25">
        <f>+G56</f>
        <v>811451.66</v>
      </c>
      <c r="D105" s="53">
        <f>(C105/C109)</f>
        <v>0.18342805081767533</v>
      </c>
      <c r="E105" s="23"/>
      <c r="F105" s="23"/>
      <c r="G105" s="30"/>
    </row>
    <row r="106" spans="2:7" customFormat="1" ht="11.25" customHeight="1" x14ac:dyDescent="0.25">
      <c r="B106" s="52" t="s">
        <v>27</v>
      </c>
      <c r="C106" s="25">
        <f>+G78</f>
        <v>1733704.95</v>
      </c>
      <c r="D106" s="53">
        <f>(C106/C109)</f>
        <v>0.39190272858823805</v>
      </c>
      <c r="E106" s="23"/>
      <c r="F106" s="23"/>
      <c r="G106" s="30"/>
    </row>
    <row r="107" spans="2:7" customFormat="1" ht="11.25" customHeight="1" x14ac:dyDescent="0.25">
      <c r="B107" s="52" t="s">
        <v>55</v>
      </c>
      <c r="C107" s="27">
        <f>+G84</f>
        <v>380000</v>
      </c>
      <c r="D107" s="53">
        <f>(C107/C109)</f>
        <v>8.5898720461939318E-2</v>
      </c>
      <c r="E107" s="29"/>
      <c r="F107" s="29"/>
      <c r="G107" s="30"/>
    </row>
    <row r="108" spans="2:7" customFormat="1" ht="11.25" customHeight="1" x14ac:dyDescent="0.25">
      <c r="B108" s="52" t="s">
        <v>56</v>
      </c>
      <c r="C108" s="27">
        <f>+G87</f>
        <v>210657.83050000004</v>
      </c>
      <c r="D108" s="53">
        <f>(C108/C109)</f>
        <v>4.7619047619047623E-2</v>
      </c>
      <c r="E108" s="29"/>
      <c r="F108" s="29"/>
      <c r="G108" s="30"/>
    </row>
    <row r="109" spans="2:7" customFormat="1" ht="11.25" customHeight="1" thickBot="1" x14ac:dyDescent="0.3">
      <c r="B109" s="54" t="s">
        <v>57</v>
      </c>
      <c r="C109" s="55">
        <f>SUM(C103:C108)</f>
        <v>4423814.4405000005</v>
      </c>
      <c r="D109" s="56">
        <f>SUM(D103:D108)</f>
        <v>0.99999999999999989</v>
      </c>
      <c r="E109" s="29"/>
      <c r="F109" s="29"/>
      <c r="G109" s="30"/>
    </row>
    <row r="110" spans="2:7" customFormat="1" ht="11.25" customHeight="1" x14ac:dyDescent="0.25">
      <c r="B110" s="48"/>
      <c r="C110" s="35"/>
      <c r="D110" s="35"/>
      <c r="E110" s="35"/>
      <c r="F110" s="35"/>
      <c r="G110" s="30"/>
    </row>
    <row r="111" spans="2:7" customFormat="1" ht="11.25" customHeight="1" x14ac:dyDescent="0.25">
      <c r="B111" s="49"/>
      <c r="C111" s="35"/>
      <c r="D111" s="35"/>
      <c r="E111" s="35"/>
      <c r="F111" s="35"/>
      <c r="G111" s="30"/>
    </row>
    <row r="112" spans="2:7" customFormat="1" ht="11.25" customHeight="1" thickBot="1" x14ac:dyDescent="0.3">
      <c r="B112" s="69"/>
      <c r="C112" s="70" t="s">
        <v>131</v>
      </c>
      <c r="D112" s="71"/>
      <c r="E112" s="72"/>
      <c r="F112" s="28"/>
      <c r="G112" s="30"/>
    </row>
    <row r="113" spans="2:7" customFormat="1" ht="11.25" customHeight="1" x14ac:dyDescent="0.25">
      <c r="B113" s="73" t="s">
        <v>125</v>
      </c>
      <c r="C113" s="108">
        <v>24000</v>
      </c>
      <c r="D113" s="108">
        <v>26000</v>
      </c>
      <c r="E113" s="109">
        <v>28000</v>
      </c>
      <c r="F113" s="68"/>
      <c r="G113" s="31"/>
    </row>
    <row r="114" spans="2:7" customFormat="1" ht="11.25" customHeight="1" thickBot="1" x14ac:dyDescent="0.3">
      <c r="B114" s="54" t="s">
        <v>122</v>
      </c>
      <c r="C114" s="55">
        <f>(G88/C113)</f>
        <v>184.32560168750001</v>
      </c>
      <c r="D114" s="55">
        <f>(G88/D113)</f>
        <v>170.14670925000001</v>
      </c>
      <c r="E114" s="74">
        <f>(G88/E113)</f>
        <v>157.99337287500001</v>
      </c>
      <c r="F114" s="68"/>
      <c r="G114" s="31"/>
    </row>
    <row r="115" spans="2:7" customFormat="1" ht="11.25" customHeight="1" x14ac:dyDescent="0.25">
      <c r="B115" s="59" t="s">
        <v>58</v>
      </c>
      <c r="C115" s="32"/>
      <c r="D115" s="32"/>
      <c r="E115" s="32"/>
      <c r="F115" s="32"/>
      <c r="G115" s="32"/>
    </row>
  </sheetData>
  <mergeCells count="9">
    <mergeCell ref="B101:C101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25" right="0.25" top="0.75" bottom="0.75" header="0.3" footer="0.3"/>
  <pageSetup paperSize="14" scale="6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ZAPALLO GUARDA</vt:lpstr>
      <vt:lpstr>'ZAPALLO GUARDA'!Área_de_impresión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2022-01-19T13:09:36Z</cp:lastPrinted>
  <dcterms:created xsi:type="dcterms:W3CDTF">2020-11-27T12:49:26Z</dcterms:created>
  <dcterms:modified xsi:type="dcterms:W3CDTF">2023-02-15T13:49:02Z</dcterms:modified>
</cp:coreProperties>
</file>