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llarrica\"/>
    </mc:Choice>
  </mc:AlternateContent>
  <bookViews>
    <workbookView xWindow="0" yWindow="0" windowWidth="20490" windowHeight="7155"/>
  </bookViews>
  <sheets>
    <sheet name="APICOLA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3" l="1"/>
  <c r="G25" i="3"/>
  <c r="G60" i="3" l="1"/>
  <c r="D84" i="3"/>
  <c r="D83" i="3"/>
  <c r="D82" i="3"/>
  <c r="D81" i="3"/>
  <c r="D79" i="3"/>
  <c r="D85" i="3" s="1"/>
  <c r="G65" i="3"/>
  <c r="G53" i="3"/>
  <c r="G52" i="3"/>
  <c r="G54" i="3" l="1"/>
  <c r="G62" i="3" s="1"/>
  <c r="G63" i="3" l="1"/>
  <c r="G64" i="3" s="1"/>
  <c r="G66" i="3" l="1"/>
  <c r="E90" i="3"/>
  <c r="D90" i="3"/>
  <c r="C90" i="3"/>
</calcChain>
</file>

<file path=xl/sharedStrings.xml><?xml version="1.0" encoding="utf-8"?>
<sst xmlns="http://schemas.openxmlformats.org/spreadsheetml/2006/main" count="117" uniqueCount="85">
  <si>
    <t>RUBRO O CULTIVO</t>
  </si>
  <si>
    <t>APICULTURA</t>
  </si>
  <si>
    <t>RENDIMIENTO (Kg/colmena.)</t>
  </si>
  <si>
    <t>VARIEDAD</t>
  </si>
  <si>
    <t>MULTIFLORA</t>
  </si>
  <si>
    <t>FECHA ESTIMADA  PRECIO VENTA</t>
  </si>
  <si>
    <t>FEBRERO 2021</t>
  </si>
  <si>
    <t>NIVEL TECNOLÓGICO</t>
  </si>
  <si>
    <t>Medio</t>
  </si>
  <si>
    <t>PRECIO ESPERADO ($/KL.)</t>
  </si>
  <si>
    <t>REGIÓN</t>
  </si>
  <si>
    <t>ARAUCANIA</t>
  </si>
  <si>
    <t>INGRESO ESPERADO, con IVA ($)</t>
  </si>
  <si>
    <t>AGENCIA DE ÁREA</t>
  </si>
  <si>
    <t>VILLARRICA</t>
  </si>
  <si>
    <t>DESTINO PRODUCCION</t>
  </si>
  <si>
    <t>MERCADO LOCAL</t>
  </si>
  <si>
    <t>COMUNA/LOCALIDAD</t>
  </si>
  <si>
    <t>Todas la comunas del Área</t>
  </si>
  <si>
    <t>FECHA DE COSECHA</t>
  </si>
  <si>
    <t>ENERO-MARZO</t>
  </si>
  <si>
    <t>FECHA PRECIO INSUMOS</t>
  </si>
  <si>
    <t>CONTINGENCIA</t>
  </si>
  <si>
    <t>Lluvias-Heladas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</si>
  <si>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</si>
  <si>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</si>
  <si>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</si>
  <si>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</si>
  <si>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</si>
  <si>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</si>
  <si>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</si>
  <si>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</si>
  <si>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</si>
  <si>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</si>
  <si>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FEBR.-OCTUBRE</t>
  </si>
  <si>
    <t>APLICACIÓN PROG. ALIMENTACIÓN</t>
  </si>
  <si>
    <t>MARZO-SEPTIEMBRE</t>
  </si>
  <si>
    <t>APLICACIÓN PROG. SANITARIO</t>
  </si>
  <si>
    <t>COSECHA</t>
  </si>
  <si>
    <t>Subtotal Jornadas Hombre</t>
  </si>
  <si>
    <t>JORNADAS ANIMAL</t>
  </si>
  <si>
    <t>Subtotal Jornadas Animal</t>
  </si>
  <si>
    <t>MAQUINARIA</t>
  </si>
  <si>
    <t>Subtotal Costo Maquinaria</t>
  </si>
  <si>
    <t xml:space="preserve">ALIMENTACIÓN </t>
  </si>
  <si>
    <t>INSUMOS</t>
  </si>
  <si>
    <t>Unidad (Kg/l/u)</t>
  </si>
  <si>
    <t>Cantidad (Kg/l/u)</t>
  </si>
  <si>
    <t>ENERGETICOS</t>
  </si>
  <si>
    <t>MARZO-SEPT.</t>
  </si>
  <si>
    <t>PROTEICOS-AMINOACIDOS</t>
  </si>
  <si>
    <t>Subtotal Insumos</t>
  </si>
  <si>
    <t>PLAGUICIDAS</t>
  </si>
  <si>
    <t>ACARICIDAS</t>
  </si>
  <si>
    <t>INSECTICIDAS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</si>
  <si>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</si>
  <si>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</si>
  <si>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</si>
  <si>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</si>
  <si>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</si>
  <si>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</si>
  <si>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</si>
  <si>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</si>
  <si>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</si>
  <si>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</si>
  <si>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</si>
  <si>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</si>
  <si>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</si>
  <si>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</si>
  <si>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</si>
  <si>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</si>
  <si>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</si>
  <si>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</si>
  <si>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</si>
  <si>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</si>
  <si>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</si>
  <si>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</si>
  <si>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</si>
  <si>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</si>
  <si>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</si>
  <si>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($/kilo)</t>
  </si>
  <si>
    <t>Rendimiento (kilo/colmena)</t>
  </si>
  <si>
    <t>Costo unitario ($/kilo) (*)</t>
  </si>
  <si>
    <t>(*): Este valor representa el valor mìnimo de venta del producto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</si>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</sst>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0" fillId="6" borderId="23" xfId="0" applyFont="1" applyFill="1" applyBorder="1" applyAlignment="1"/>
    <xf numFmtId="49" fontId="8" fillId="7" borderId="24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2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 applyAlignment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 applyAlignment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 applyAlignment="1"/>
    <xf numFmtId="0" fontId="10" fillId="2" borderId="23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 applyAlignment="1"/>
    <xf numFmtId="0" fontId="10" fillId="2" borderId="50" xfId="0" applyFont="1" applyFill="1" applyBorder="1" applyAlignment="1"/>
    <xf numFmtId="0" fontId="8" fillId="6" borderId="23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49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164" fontId="1" fillId="5" borderId="32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3" fontId="3" fillId="3" borderId="15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/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wrapText="1"/>
    </xf>
    <xf numFmtId="0" fontId="2" fillId="2" borderId="19" xfId="0" applyNumberFormat="1" applyFont="1" applyFill="1" applyBorder="1" applyAlignment="1">
      <alignment wrapText="1"/>
    </xf>
    <xf numFmtId="0" fontId="2" fillId="0" borderId="0" xfId="0" applyNumberFormat="1" applyFont="1" applyAlignment="1"/>
    <xf numFmtId="0" fontId="1" fillId="5" borderId="3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2" fillId="2" borderId="6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vertical="center" wrapText="1"/>
    </xf>
    <xf numFmtId="49" fontId="1" fillId="3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47" workbookViewId="0">
      <selection activeCell="G9" sqref="G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85546875" style="1" customWidth="1"/>
    <col min="3" max="3" width="22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8" t="s">
        <v>1</v>
      </c>
      <c r="D9" s="7"/>
      <c r="E9" s="102" t="s">
        <v>2</v>
      </c>
      <c r="F9" s="103"/>
      <c r="G9" s="109">
        <v>30</v>
      </c>
    </row>
    <row r="10" spans="1:7" ht="38.25" customHeight="1" x14ac:dyDescent="0.25">
      <c r="A10" s="5"/>
      <c r="B10" s="87" t="s">
        <v>3</v>
      </c>
      <c r="C10" s="113" t="s">
        <v>4</v>
      </c>
      <c r="D10" s="7"/>
      <c r="E10" s="104" t="s">
        <v>5</v>
      </c>
      <c r="F10" s="105"/>
      <c r="G10" s="98" t="s">
        <v>6</v>
      </c>
    </row>
    <row r="11" spans="1:7" ht="18" customHeight="1" x14ac:dyDescent="0.25">
      <c r="A11" s="5"/>
      <c r="B11" s="87" t="s">
        <v>7</v>
      </c>
      <c r="C11" s="98" t="s">
        <v>8</v>
      </c>
      <c r="D11" s="7"/>
      <c r="E11" s="104" t="s">
        <v>9</v>
      </c>
      <c r="F11" s="105"/>
      <c r="G11" s="109">
        <v>4000</v>
      </c>
    </row>
    <row r="12" spans="1:7" ht="11.25" customHeight="1" x14ac:dyDescent="0.25">
      <c r="A12" s="5"/>
      <c r="B12" s="87" t="s">
        <v>10</v>
      </c>
      <c r="C12" s="97" t="s">
        <v>11</v>
      </c>
      <c r="D12" s="7"/>
      <c r="E12" s="98" t="s">
        <v>12</v>
      </c>
      <c r="F12" s="99"/>
      <c r="G12" s="111">
        <v>120000</v>
      </c>
    </row>
    <row r="13" spans="1:7" ht="11.25" customHeight="1" x14ac:dyDescent="0.25">
      <c r="A13" s="5"/>
      <c r="B13" s="87" t="s">
        <v>13</v>
      </c>
      <c r="C13" s="98" t="s">
        <v>14</v>
      </c>
      <c r="D13" s="7"/>
      <c r="E13" s="104" t="s">
        <v>15</v>
      </c>
      <c r="F13" s="105"/>
      <c r="G13" s="108" t="s">
        <v>16</v>
      </c>
    </row>
    <row r="14" spans="1:7" ht="13.5" customHeight="1" x14ac:dyDescent="0.25">
      <c r="A14" s="5"/>
      <c r="B14" s="87" t="s">
        <v>17</v>
      </c>
      <c r="C14" s="98" t="s">
        <v>18</v>
      </c>
      <c r="D14" s="7"/>
      <c r="E14" s="104" t="s">
        <v>19</v>
      </c>
      <c r="F14" s="105"/>
      <c r="G14" s="108" t="s">
        <v>20</v>
      </c>
    </row>
    <row r="15" spans="1:7" ht="25.5" customHeight="1" x14ac:dyDescent="0.25">
      <c r="A15" s="5"/>
      <c r="B15" s="87" t="s">
        <v>21</v>
      </c>
      <c r="C15" s="112">
        <v>44228</v>
      </c>
      <c r="D15" s="7"/>
      <c r="E15" s="106" t="s">
        <v>22</v>
      </c>
      <c r="F15" s="107"/>
      <c r="G15" s="110" t="s">
        <v>23</v>
      </c>
    </row>
    <row r="16" spans="1:7" ht="12" customHeight="1" x14ac:dyDescent="0.25">
      <c r="A16" s="2"/>
      <c r="B16" s="9"/>
      <c r="C16" s="10"/>
      <c r="D16" s="11"/>
      <c r="E16" s="12"/>
      <c r="F16" s="12"/>
      <c r="G16" s="115"/>
    </row>
    <row r="17" spans="1:7" ht="12" customHeight="1" x14ac:dyDescent="0.25">
      <c r="A17" s="13"/>
      <c r="B17" s="116" t="s">
        <v>24</v>
      </c>
      <c r="C17" s="117"/>
      <c r="D17" s="117"/>
      <c r="E17" s="117"/>
      <c r="F17" s="117"/>
      <c r="G17" s="117"/>
    </row>
    <row r="18" spans="1:7" ht="12" customHeight="1" x14ac:dyDescent="0.25">
      <c r="A18" s="2"/>
      <c r="B18" s="14"/>
      <c r="C18" s="15"/>
      <c r="D18" s="15"/>
      <c r="E18" s="15"/>
      <c r="F18" s="15"/>
      <c r="G18" s="15"/>
    </row>
    <row r="19" spans="1:7" ht="12" customHeight="1" x14ac:dyDescent="0.25">
      <c r="A19" s="5"/>
      <c r="B19" s="16" t="s">
        <v>25</v>
      </c>
      <c r="C19" s="17"/>
      <c r="D19" s="18"/>
      <c r="E19" s="18"/>
      <c r="F19" s="18"/>
      <c r="G19" s="18"/>
    </row>
    <row r="20" spans="1:7" ht="24" customHeight="1" x14ac:dyDescent="0.25">
      <c r="A20" s="13"/>
      <c r="B20" s="118" t="s">
        <v>26</v>
      </c>
      <c r="C20" s="118" t="s">
        <v>27</v>
      </c>
      <c r="D20" s="118" t="s">
        <v>28</v>
      </c>
      <c r="E20" s="118" t="s">
        <v>29</v>
      </c>
      <c r="F20" s="118" t="s">
        <v>30</v>
      </c>
      <c r="G20" s="118" t="s">
        <v>31</v>
      </c>
    </row>
    <row r="21" spans="1:7" s="1" customFormat="1" ht="30" customHeight="1" x14ac:dyDescent="0.25">
      <c r="A21" s="13"/>
      <c r="B21" s="97" t="s">
        <v>32</v>
      </c>
      <c r="C21" s="97" t="s">
        <v>33</v>
      </c>
      <c r="D21" s="88">
        <v>0.4</v>
      </c>
      <c r="E21" s="97" t="s">
        <v>34</v>
      </c>
      <c r="F21" s="114">
        <v>25000</v>
      </c>
      <c r="G21" s="114">
        <v>10000</v>
      </c>
    </row>
    <row r="22" spans="1:7" s="1" customFormat="1" ht="27" customHeight="1" x14ac:dyDescent="0.25">
      <c r="A22" s="13"/>
      <c r="B22" s="97" t="s">
        <v>35</v>
      </c>
      <c r="C22" s="97" t="s">
        <v>33</v>
      </c>
      <c r="D22" s="88">
        <v>0.3</v>
      </c>
      <c r="E22" s="97" t="s">
        <v>36</v>
      </c>
      <c r="F22" s="114">
        <v>25000</v>
      </c>
      <c r="G22" s="114">
        <v>7500</v>
      </c>
    </row>
    <row r="23" spans="1:7" s="1" customFormat="1" ht="28.5" customHeight="1" x14ac:dyDescent="0.25">
      <c r="A23" s="13"/>
      <c r="B23" s="97" t="s">
        <v>37</v>
      </c>
      <c r="C23" s="97" t="s">
        <v>33</v>
      </c>
      <c r="D23" s="88">
        <v>0.1</v>
      </c>
      <c r="E23" s="97" t="s">
        <v>34</v>
      </c>
      <c r="F23" s="114">
        <v>25000</v>
      </c>
      <c r="G23" s="114">
        <v>2500</v>
      </c>
    </row>
    <row r="24" spans="1:7" s="1" customFormat="1" ht="28.5" customHeight="1" x14ac:dyDescent="0.25">
      <c r="A24" s="13"/>
      <c r="B24" s="97" t="s">
        <v>38</v>
      </c>
      <c r="C24" s="98" t="s">
        <v>33</v>
      </c>
      <c r="D24" s="89">
        <v>0.4</v>
      </c>
      <c r="E24" s="97" t="s">
        <v>20</v>
      </c>
      <c r="F24" s="8">
        <v>25000</v>
      </c>
      <c r="G24" s="8">
        <v>10000</v>
      </c>
    </row>
    <row r="25" spans="1:7" s="1" customFormat="1" ht="12.75" customHeight="1" x14ac:dyDescent="0.25">
      <c r="A25" s="13"/>
      <c r="B25" s="90" t="s">
        <v>39</v>
      </c>
      <c r="C25" s="91"/>
      <c r="D25" s="91"/>
      <c r="E25" s="91"/>
      <c r="F25" s="91"/>
      <c r="G25" s="92">
        <f>SUM(G21:G24)</f>
        <v>30000</v>
      </c>
    </row>
    <row r="26" spans="1:7" s="1" customFormat="1" ht="12" customHeight="1" x14ac:dyDescent="0.25">
      <c r="A26" s="2"/>
      <c r="B26" s="14"/>
      <c r="C26" s="15"/>
      <c r="D26" s="15"/>
      <c r="E26" s="15"/>
      <c r="F26" s="19"/>
      <c r="G26" s="19"/>
    </row>
    <row r="27" spans="1:7" s="1" customFormat="1" ht="12" customHeight="1" x14ac:dyDescent="0.25">
      <c r="A27" s="5"/>
      <c r="B27" s="20" t="s">
        <v>40</v>
      </c>
      <c r="C27" s="119"/>
      <c r="D27" s="21"/>
      <c r="E27" s="21"/>
      <c r="F27" s="21"/>
      <c r="G27" s="21"/>
    </row>
    <row r="28" spans="1:7" s="1" customFormat="1" ht="24" customHeight="1" x14ac:dyDescent="0.25">
      <c r="A28" s="5"/>
      <c r="B28" s="120" t="s">
        <v>26</v>
      </c>
      <c r="C28" s="121" t="s">
        <v>27</v>
      </c>
      <c r="D28" s="121" t="s">
        <v>28</v>
      </c>
      <c r="E28" s="120" t="s">
        <v>29</v>
      </c>
      <c r="F28" s="121" t="s">
        <v>30</v>
      </c>
      <c r="G28" s="120" t="s">
        <v>31</v>
      </c>
    </row>
    <row r="29" spans="1:7" s="1" customFormat="1" ht="12" customHeight="1" x14ac:dyDescent="0.25">
      <c r="A29" s="5"/>
      <c r="B29" s="22"/>
      <c r="C29" s="22"/>
      <c r="D29" s="22"/>
      <c r="E29" s="22"/>
      <c r="F29" s="22"/>
      <c r="G29" s="22"/>
    </row>
    <row r="30" spans="1:7" s="1" customFormat="1" ht="12" customHeight="1" x14ac:dyDescent="0.25">
      <c r="A30" s="5"/>
      <c r="B30" s="23" t="s">
        <v>41</v>
      </c>
      <c r="C30" s="24"/>
      <c r="D30" s="24"/>
      <c r="E30" s="24"/>
      <c r="F30" s="24"/>
      <c r="G30" s="24"/>
    </row>
    <row r="31" spans="1:7" s="1" customFormat="1" ht="12" customHeight="1" x14ac:dyDescent="0.25">
      <c r="A31" s="2"/>
      <c r="B31" s="25"/>
      <c r="C31" s="26"/>
      <c r="D31" s="26"/>
      <c r="E31" s="26"/>
      <c r="F31" s="27"/>
      <c r="G31" s="27"/>
    </row>
    <row r="32" spans="1:7" s="1" customFormat="1" ht="12" customHeight="1" x14ac:dyDescent="0.25">
      <c r="A32" s="5"/>
      <c r="B32" s="20" t="s">
        <v>42</v>
      </c>
      <c r="C32" s="119"/>
      <c r="D32" s="21"/>
      <c r="E32" s="21"/>
      <c r="F32" s="21"/>
      <c r="G32" s="21"/>
    </row>
    <row r="33" spans="1:7" s="1" customFormat="1" ht="24" customHeight="1" x14ac:dyDescent="0.25">
      <c r="A33" s="5"/>
      <c r="B33" s="122" t="s">
        <v>26</v>
      </c>
      <c r="C33" s="122" t="s">
        <v>27</v>
      </c>
      <c r="D33" s="122" t="s">
        <v>28</v>
      </c>
      <c r="E33" s="122" t="s">
        <v>29</v>
      </c>
      <c r="F33" s="123" t="s">
        <v>30</v>
      </c>
      <c r="G33" s="122" t="s">
        <v>31</v>
      </c>
    </row>
    <row r="34" spans="1:7" s="1" customFormat="1" ht="12.75" hidden="1" customHeight="1" x14ac:dyDescent="0.25">
      <c r="A34" s="13"/>
      <c r="B34" s="97"/>
      <c r="C34" s="97"/>
      <c r="D34" s="88"/>
      <c r="E34" s="97"/>
      <c r="F34" s="114"/>
      <c r="G34" s="114"/>
    </row>
    <row r="35" spans="1:7" s="1" customFormat="1" ht="12.75" hidden="1" customHeight="1" x14ac:dyDescent="0.25">
      <c r="A35" s="13"/>
      <c r="B35" s="97"/>
      <c r="C35" s="97"/>
      <c r="D35" s="88"/>
      <c r="E35" s="97"/>
      <c r="F35" s="114"/>
      <c r="G35" s="114"/>
    </row>
    <row r="36" spans="1:7" s="1" customFormat="1" ht="12.75" hidden="1" customHeight="1" x14ac:dyDescent="0.25">
      <c r="A36" s="13"/>
      <c r="B36" s="97"/>
      <c r="C36" s="97"/>
      <c r="D36" s="88"/>
      <c r="E36" s="97"/>
      <c r="F36" s="114"/>
      <c r="G36" s="114"/>
    </row>
    <row r="37" spans="1:7" s="1" customFormat="1" ht="12.75" hidden="1" customHeight="1" x14ac:dyDescent="0.25">
      <c r="A37" s="13"/>
      <c r="B37" s="97"/>
      <c r="C37" s="97"/>
      <c r="D37" s="88"/>
      <c r="E37" s="97"/>
      <c r="F37" s="114"/>
      <c r="G37" s="114"/>
    </row>
    <row r="38" spans="1:7" s="1" customFormat="1" ht="12.75" hidden="1" customHeight="1" x14ac:dyDescent="0.25">
      <c r="A38" s="13"/>
      <c r="B38" s="97"/>
      <c r="C38" s="97"/>
      <c r="D38" s="88"/>
      <c r="E38" s="97"/>
      <c r="F38" s="114"/>
      <c r="G38" s="114"/>
    </row>
    <row r="39" spans="1:7" s="1" customFormat="1" ht="12.75" hidden="1" customHeight="1" x14ac:dyDescent="0.25">
      <c r="A39" s="13"/>
      <c r="B39" s="97"/>
      <c r="C39" s="97"/>
      <c r="D39" s="88"/>
      <c r="E39" s="97"/>
      <c r="F39" s="114"/>
      <c r="G39" s="114"/>
    </row>
    <row r="40" spans="1:7" s="1" customFormat="1" ht="25.5" hidden="1" customHeight="1" x14ac:dyDescent="0.25">
      <c r="A40" s="13"/>
      <c r="B40" s="97"/>
      <c r="C40" s="97"/>
      <c r="D40" s="88"/>
      <c r="E40" s="97"/>
      <c r="F40" s="114"/>
      <c r="G40" s="114"/>
    </row>
    <row r="41" spans="1:7" s="1" customFormat="1" ht="25.5" hidden="1" customHeight="1" x14ac:dyDescent="0.25">
      <c r="A41" s="13"/>
      <c r="B41" s="97"/>
      <c r="C41" s="97"/>
      <c r="D41" s="88"/>
      <c r="E41" s="97"/>
      <c r="F41" s="114"/>
      <c r="G41" s="114"/>
    </row>
    <row r="42" spans="1:7" s="1" customFormat="1" ht="25.5" hidden="1" customHeight="1" x14ac:dyDescent="0.25">
      <c r="A42" s="13"/>
      <c r="B42" s="97"/>
      <c r="C42" s="97"/>
      <c r="D42" s="88"/>
      <c r="E42" s="97"/>
      <c r="F42" s="114"/>
      <c r="G42" s="114"/>
    </row>
    <row r="43" spans="1:7" s="1" customFormat="1" ht="12.75" hidden="1" customHeight="1" x14ac:dyDescent="0.25">
      <c r="A43" s="13"/>
      <c r="B43" s="97"/>
      <c r="C43" s="97"/>
      <c r="D43" s="88"/>
      <c r="E43" s="97"/>
      <c r="F43" s="114"/>
      <c r="G43" s="114"/>
    </row>
    <row r="44" spans="1:7" s="1" customFormat="1" ht="12.75" hidden="1" customHeight="1" x14ac:dyDescent="0.25">
      <c r="A44" s="13"/>
      <c r="B44" s="97"/>
      <c r="C44" s="97"/>
      <c r="D44" s="88"/>
      <c r="E44" s="97"/>
      <c r="F44" s="114"/>
      <c r="G44" s="114"/>
    </row>
    <row r="45" spans="1:7" s="1" customFormat="1" ht="12.75" hidden="1" customHeight="1" x14ac:dyDescent="0.25">
      <c r="A45" s="13"/>
      <c r="B45" s="97"/>
      <c r="C45" s="97"/>
      <c r="D45" s="88"/>
      <c r="E45" s="97"/>
      <c r="F45" s="114"/>
      <c r="G45" s="114"/>
    </row>
    <row r="46" spans="1:7" s="1" customFormat="1" ht="25.5" hidden="1" customHeight="1" x14ac:dyDescent="0.25">
      <c r="A46" s="13"/>
      <c r="B46" s="97"/>
      <c r="C46" s="97"/>
      <c r="D46" s="88"/>
      <c r="E46" s="97"/>
      <c r="F46" s="114"/>
      <c r="G46" s="114"/>
    </row>
    <row r="47" spans="1:7" s="1" customFormat="1" ht="12.75" customHeight="1" x14ac:dyDescent="0.25">
      <c r="A47" s="13"/>
      <c r="B47" s="93"/>
      <c r="C47" s="93"/>
      <c r="D47" s="94"/>
      <c r="E47" s="93"/>
      <c r="F47" s="124"/>
      <c r="G47" s="124"/>
    </row>
    <row r="48" spans="1:7" s="1" customFormat="1" ht="12.75" customHeight="1" x14ac:dyDescent="0.25">
      <c r="A48" s="5"/>
      <c r="B48" s="23" t="s">
        <v>43</v>
      </c>
      <c r="C48" s="24"/>
      <c r="D48" s="24"/>
      <c r="E48" s="24"/>
      <c r="F48" s="24"/>
      <c r="G48" s="83"/>
    </row>
    <row r="49" spans="1:11" s="1" customFormat="1" ht="12" customHeight="1" x14ac:dyDescent="0.25">
      <c r="A49" s="2"/>
      <c r="B49" s="25"/>
      <c r="C49" s="26"/>
      <c r="D49" s="26"/>
      <c r="E49" s="26"/>
      <c r="F49" s="27"/>
      <c r="G49" s="27"/>
    </row>
    <row r="50" spans="1:11" s="1" customFormat="1" ht="12" customHeight="1" x14ac:dyDescent="0.25">
      <c r="A50" s="5"/>
      <c r="B50" s="20" t="s">
        <v>44</v>
      </c>
      <c r="C50" s="119"/>
      <c r="D50" s="21"/>
      <c r="E50" s="21"/>
      <c r="F50" s="21"/>
      <c r="G50" s="21"/>
    </row>
    <row r="51" spans="1:11" s="1" customFormat="1" ht="24" customHeight="1" x14ac:dyDescent="0.25">
      <c r="A51" s="5"/>
      <c r="B51" s="122" t="s">
        <v>45</v>
      </c>
      <c r="C51" s="123" t="s">
        <v>46</v>
      </c>
      <c r="D51" s="123" t="s">
        <v>47</v>
      </c>
      <c r="E51" s="123" t="s">
        <v>29</v>
      </c>
      <c r="F51" s="123" t="s">
        <v>30</v>
      </c>
      <c r="G51" s="123" t="s">
        <v>31</v>
      </c>
      <c r="K51" s="80"/>
    </row>
    <row r="52" spans="1:11" s="1" customFormat="1" ht="12.75" customHeight="1" x14ac:dyDescent="0.25">
      <c r="A52" s="13"/>
      <c r="B52" s="98" t="s">
        <v>48</v>
      </c>
      <c r="C52" s="98" t="s">
        <v>84</v>
      </c>
      <c r="D52" s="89">
        <v>1</v>
      </c>
      <c r="E52" s="98" t="s">
        <v>49</v>
      </c>
      <c r="F52" s="8">
        <v>1432</v>
      </c>
      <c r="G52" s="8">
        <f>(D52*F52)</f>
        <v>1432</v>
      </c>
    </row>
    <row r="53" spans="1:11" s="1" customFormat="1" ht="12.75" customHeight="1" x14ac:dyDescent="0.25">
      <c r="A53" s="13"/>
      <c r="B53" s="98" t="s">
        <v>50</v>
      </c>
      <c r="C53" s="98" t="s">
        <v>84</v>
      </c>
      <c r="D53" s="89">
        <v>1</v>
      </c>
      <c r="E53" s="98" t="s">
        <v>49</v>
      </c>
      <c r="F53" s="8">
        <v>2500</v>
      </c>
      <c r="G53" s="8">
        <f>(D53*F53)</f>
        <v>2500</v>
      </c>
    </row>
    <row r="54" spans="1:11" s="1" customFormat="1" ht="13.5" customHeight="1" x14ac:dyDescent="0.25">
      <c r="A54" s="5"/>
      <c r="B54" s="23" t="s">
        <v>51</v>
      </c>
      <c r="C54" s="24"/>
      <c r="D54" s="24"/>
      <c r="E54" s="24"/>
      <c r="F54" s="24"/>
      <c r="G54" s="83">
        <f>SUM(G52:G53)</f>
        <v>3932</v>
      </c>
      <c r="I54" s="82"/>
    </row>
    <row r="55" spans="1:11" s="1" customFormat="1" ht="12" customHeight="1" x14ac:dyDescent="0.25">
      <c r="A55" s="2"/>
      <c r="B55" s="25"/>
      <c r="C55" s="26"/>
      <c r="D55" s="26"/>
      <c r="E55" s="26"/>
      <c r="F55" s="27"/>
      <c r="G55" s="27"/>
    </row>
    <row r="56" spans="1:11" s="1" customFormat="1" ht="12" customHeight="1" x14ac:dyDescent="0.25">
      <c r="A56" s="5"/>
      <c r="B56" s="20" t="s">
        <v>52</v>
      </c>
      <c r="C56" s="119"/>
      <c r="D56" s="21"/>
      <c r="E56" s="21"/>
      <c r="F56" s="21"/>
      <c r="G56" s="21"/>
    </row>
    <row r="57" spans="1:11" s="1" customFormat="1" ht="24" customHeight="1" x14ac:dyDescent="0.25">
      <c r="A57" s="5"/>
      <c r="B57" s="122" t="s">
        <v>45</v>
      </c>
      <c r="C57" s="123" t="s">
        <v>46</v>
      </c>
      <c r="D57" s="123" t="s">
        <v>47</v>
      </c>
      <c r="E57" s="122" t="s">
        <v>29</v>
      </c>
      <c r="F57" s="123" t="s">
        <v>30</v>
      </c>
      <c r="G57" s="122" t="s">
        <v>31</v>
      </c>
    </row>
    <row r="58" spans="1:11" s="1" customFormat="1" ht="12.75" customHeight="1" x14ac:dyDescent="0.25">
      <c r="A58" s="13"/>
      <c r="B58" s="97" t="s">
        <v>53</v>
      </c>
      <c r="C58" s="98" t="s">
        <v>84</v>
      </c>
      <c r="D58" s="89">
        <v>1</v>
      </c>
      <c r="E58" s="97" t="s">
        <v>34</v>
      </c>
      <c r="F58" s="8">
        <v>2600</v>
      </c>
      <c r="G58" s="8">
        <v>2600</v>
      </c>
    </row>
    <row r="59" spans="1:11" s="1" customFormat="1" ht="12.75" customHeight="1" x14ac:dyDescent="0.25">
      <c r="A59" s="13"/>
      <c r="B59" s="97" t="s">
        <v>54</v>
      </c>
      <c r="C59" s="98" t="s">
        <v>84</v>
      </c>
      <c r="D59" s="89">
        <v>1</v>
      </c>
      <c r="E59" s="97" t="s">
        <v>34</v>
      </c>
      <c r="F59" s="8">
        <v>1600</v>
      </c>
      <c r="G59" s="8">
        <v>1600</v>
      </c>
    </row>
    <row r="60" spans="1:11" s="1" customFormat="1" ht="13.5" customHeight="1" x14ac:dyDescent="0.25">
      <c r="A60" s="5"/>
      <c r="B60" s="84" t="s">
        <v>55</v>
      </c>
      <c r="C60" s="85"/>
      <c r="D60" s="85"/>
      <c r="E60" s="85"/>
      <c r="F60" s="85"/>
      <c r="G60" s="86">
        <f>SUM(G58:G59)</f>
        <v>4200</v>
      </c>
    </row>
    <row r="61" spans="1:11" s="1" customFormat="1" ht="12" customHeight="1" x14ac:dyDescent="0.25">
      <c r="A61" s="41"/>
      <c r="B61" s="95"/>
      <c r="C61" s="95"/>
      <c r="D61" s="95"/>
      <c r="E61" s="95"/>
      <c r="F61" s="95"/>
      <c r="G61" s="95"/>
    </row>
    <row r="62" spans="1:11" s="1" customFormat="1" ht="12" customHeight="1" x14ac:dyDescent="0.25">
      <c r="A62" s="41"/>
      <c r="B62" s="44" t="s">
        <v>56</v>
      </c>
      <c r="C62" s="45"/>
      <c r="D62" s="45"/>
      <c r="E62" s="45"/>
      <c r="F62" s="45"/>
      <c r="G62" s="46">
        <f>G25+G54+G60</f>
        <v>38132</v>
      </c>
    </row>
    <row r="63" spans="1:11" s="1" customFormat="1" ht="12" customHeight="1" x14ac:dyDescent="0.25">
      <c r="A63" s="41"/>
      <c r="B63" s="47" t="s">
        <v>57</v>
      </c>
      <c r="C63" s="29"/>
      <c r="D63" s="29"/>
      <c r="E63" s="29"/>
      <c r="F63" s="29"/>
      <c r="G63" s="48">
        <f>G62*0.05</f>
        <v>1906.6000000000001</v>
      </c>
    </row>
    <row r="64" spans="1:11" s="1" customFormat="1" ht="12" customHeight="1" x14ac:dyDescent="0.25">
      <c r="A64" s="41"/>
      <c r="B64" s="49" t="s">
        <v>58</v>
      </c>
      <c r="C64" s="28"/>
      <c r="D64" s="28"/>
      <c r="E64" s="28"/>
      <c r="F64" s="28"/>
      <c r="G64" s="50">
        <f>G63+G62</f>
        <v>40038.6</v>
      </c>
    </row>
    <row r="65" spans="1:7" s="1" customFormat="1" ht="12" customHeight="1" x14ac:dyDescent="0.25">
      <c r="A65" s="41"/>
      <c r="B65" s="47" t="s">
        <v>59</v>
      </c>
      <c r="C65" s="29"/>
      <c r="D65" s="29"/>
      <c r="E65" s="29"/>
      <c r="F65" s="29"/>
      <c r="G65" s="48">
        <f>G12</f>
        <v>120000</v>
      </c>
    </row>
    <row r="66" spans="1:7" s="1" customFormat="1" ht="12" customHeight="1" x14ac:dyDescent="0.25">
      <c r="A66" s="41"/>
      <c r="B66" s="51" t="s">
        <v>60</v>
      </c>
      <c r="C66" s="96"/>
      <c r="D66" s="96"/>
      <c r="E66" s="96"/>
      <c r="F66" s="96"/>
      <c r="G66" s="81">
        <f>G65-G64</f>
        <v>79961.399999999994</v>
      </c>
    </row>
    <row r="67" spans="1:7" s="1" customFormat="1" ht="12" customHeight="1" x14ac:dyDescent="0.25">
      <c r="A67" s="41"/>
      <c r="B67" s="42" t="s">
        <v>61</v>
      </c>
      <c r="C67" s="43"/>
      <c r="D67" s="43"/>
      <c r="E67" s="43"/>
      <c r="F67" s="43"/>
      <c r="G67" s="38"/>
    </row>
    <row r="68" spans="1:7" s="1" customFormat="1" ht="12.75" customHeight="1" thickBot="1" x14ac:dyDescent="0.3">
      <c r="A68" s="41"/>
      <c r="B68" s="52"/>
      <c r="C68" s="43"/>
      <c r="D68" s="43"/>
      <c r="E68" s="43"/>
      <c r="F68" s="43"/>
      <c r="G68" s="38"/>
    </row>
    <row r="69" spans="1:7" s="1" customFormat="1" ht="12" customHeight="1" x14ac:dyDescent="0.25">
      <c r="A69" s="41"/>
      <c r="B69" s="64" t="s">
        <v>62</v>
      </c>
      <c r="C69" s="65"/>
      <c r="D69" s="65"/>
      <c r="E69" s="65"/>
      <c r="F69" s="66"/>
      <c r="G69" s="38"/>
    </row>
    <row r="70" spans="1:7" s="1" customFormat="1" ht="12" customHeight="1" x14ac:dyDescent="0.25">
      <c r="A70" s="41"/>
      <c r="B70" s="67" t="s">
        <v>63</v>
      </c>
      <c r="C70" s="40"/>
      <c r="D70" s="40"/>
      <c r="E70" s="40"/>
      <c r="F70" s="68"/>
      <c r="G70" s="38"/>
    </row>
    <row r="71" spans="1:7" s="1" customFormat="1" ht="12" customHeight="1" x14ac:dyDescent="0.25">
      <c r="A71" s="41"/>
      <c r="B71" s="67" t="s">
        <v>64</v>
      </c>
      <c r="C71" s="40"/>
      <c r="D71" s="40"/>
      <c r="E71" s="40"/>
      <c r="F71" s="68"/>
      <c r="G71" s="38"/>
    </row>
    <row r="72" spans="1:7" s="1" customFormat="1" ht="12" customHeight="1" x14ac:dyDescent="0.25">
      <c r="A72" s="41"/>
      <c r="B72" s="67" t="s">
        <v>65</v>
      </c>
      <c r="C72" s="40"/>
      <c r="D72" s="40"/>
      <c r="E72" s="40"/>
      <c r="F72" s="68"/>
      <c r="G72" s="38"/>
    </row>
    <row r="73" spans="1:7" s="1" customFormat="1" ht="12" customHeight="1" x14ac:dyDescent="0.25">
      <c r="A73" s="41"/>
      <c r="B73" s="67" t="s">
        <v>66</v>
      </c>
      <c r="C73" s="40"/>
      <c r="D73" s="40"/>
      <c r="E73" s="40"/>
      <c r="F73" s="68"/>
      <c r="G73" s="38"/>
    </row>
    <row r="74" spans="1:7" s="1" customFormat="1" ht="12" customHeight="1" x14ac:dyDescent="0.25">
      <c r="A74" s="41"/>
      <c r="B74" s="67" t="s">
        <v>67</v>
      </c>
      <c r="C74" s="40"/>
      <c r="D74" s="40"/>
      <c r="E74" s="40"/>
      <c r="F74" s="68"/>
      <c r="G74" s="38"/>
    </row>
    <row r="75" spans="1:7" s="1" customFormat="1" ht="12.75" customHeight="1" thickBot="1" x14ac:dyDescent="0.3">
      <c r="A75" s="41"/>
      <c r="B75" s="69" t="s">
        <v>68</v>
      </c>
      <c r="C75" s="70"/>
      <c r="D75" s="70"/>
      <c r="E75" s="70"/>
      <c r="F75" s="71"/>
      <c r="G75" s="38"/>
    </row>
    <row r="76" spans="1:7" s="1" customFormat="1" ht="12.75" customHeight="1" x14ac:dyDescent="0.25">
      <c r="A76" s="41"/>
      <c r="B76" s="62"/>
      <c r="C76" s="40"/>
      <c r="D76" s="40"/>
      <c r="E76" s="40"/>
      <c r="F76" s="40"/>
      <c r="G76" s="38"/>
    </row>
    <row r="77" spans="1:7" s="1" customFormat="1" ht="15" customHeight="1" thickBot="1" x14ac:dyDescent="0.3">
      <c r="A77" s="41"/>
      <c r="B77" s="100" t="s">
        <v>69</v>
      </c>
      <c r="C77" s="101"/>
      <c r="D77" s="61"/>
      <c r="E77" s="31"/>
      <c r="F77" s="31"/>
      <c r="G77" s="38"/>
    </row>
    <row r="78" spans="1:7" s="1" customFormat="1" ht="12" customHeight="1" x14ac:dyDescent="0.25">
      <c r="A78" s="41"/>
      <c r="B78" s="54" t="s">
        <v>70</v>
      </c>
      <c r="C78" s="32" t="s">
        <v>71</v>
      </c>
      <c r="D78" s="55" t="s">
        <v>72</v>
      </c>
      <c r="E78" s="31"/>
      <c r="F78" s="31"/>
      <c r="G78" s="38"/>
    </row>
    <row r="79" spans="1:7" s="1" customFormat="1" ht="12" customHeight="1" x14ac:dyDescent="0.25">
      <c r="A79" s="41"/>
      <c r="B79" s="56" t="s">
        <v>73</v>
      </c>
      <c r="C79" s="33">
        <v>30000</v>
      </c>
      <c r="D79" s="57">
        <f>(C79/C85)</f>
        <v>0.74926946227428259</v>
      </c>
      <c r="E79" s="31"/>
      <c r="F79" s="31"/>
      <c r="G79" s="38"/>
    </row>
    <row r="80" spans="1:7" s="1" customFormat="1" ht="12" customHeight="1" x14ac:dyDescent="0.25">
      <c r="A80" s="41"/>
      <c r="B80" s="56" t="s">
        <v>74</v>
      </c>
      <c r="C80" s="34"/>
      <c r="D80" s="57">
        <v>0</v>
      </c>
      <c r="E80" s="31"/>
      <c r="F80" s="31"/>
      <c r="G80" s="38"/>
    </row>
    <row r="81" spans="1:7" s="1" customFormat="1" ht="12" customHeight="1" x14ac:dyDescent="0.25">
      <c r="A81" s="41"/>
      <c r="B81" s="56" t="s">
        <v>75</v>
      </c>
      <c r="C81" s="33"/>
      <c r="D81" s="57">
        <f>(C81/C85)</f>
        <v>0</v>
      </c>
      <c r="E81" s="31"/>
      <c r="F81" s="31"/>
      <c r="G81" s="38"/>
    </row>
    <row r="82" spans="1:7" s="1" customFormat="1" ht="12" customHeight="1" x14ac:dyDescent="0.25">
      <c r="A82" s="41"/>
      <c r="B82" s="56" t="s">
        <v>76</v>
      </c>
      <c r="C82" s="33">
        <v>8132</v>
      </c>
      <c r="D82" s="57">
        <f>(C82/C85)</f>
        <v>0.20310197557381554</v>
      </c>
      <c r="E82" s="31"/>
      <c r="F82" s="31"/>
      <c r="G82" s="38"/>
    </row>
    <row r="83" spans="1:7" s="1" customFormat="1" ht="12" customHeight="1" x14ac:dyDescent="0.25">
      <c r="A83" s="41"/>
      <c r="B83" s="56" t="s">
        <v>77</v>
      </c>
      <c r="C83" s="35"/>
      <c r="D83" s="57">
        <f>(C83/C85)</f>
        <v>0</v>
      </c>
      <c r="E83" s="37"/>
      <c r="F83" s="37"/>
      <c r="G83" s="38"/>
    </row>
    <row r="84" spans="1:7" s="1" customFormat="1" ht="12" customHeight="1" x14ac:dyDescent="0.25">
      <c r="A84" s="41"/>
      <c r="B84" s="56" t="s">
        <v>78</v>
      </c>
      <c r="C84" s="35">
        <v>1907</v>
      </c>
      <c r="D84" s="57">
        <f>(C84/C85)</f>
        <v>4.7628562151901893E-2</v>
      </c>
      <c r="E84" s="37"/>
      <c r="F84" s="37"/>
      <c r="G84" s="38"/>
    </row>
    <row r="85" spans="1:7" s="1" customFormat="1" ht="12.75" customHeight="1" thickBot="1" x14ac:dyDescent="0.3">
      <c r="A85" s="41"/>
      <c r="B85" s="58" t="s">
        <v>79</v>
      </c>
      <c r="C85" s="59">
        <f>SUM(C79:C84)</f>
        <v>40039</v>
      </c>
      <c r="D85" s="60">
        <f>SUM(D79:D84)</f>
        <v>1</v>
      </c>
      <c r="E85" s="37"/>
      <c r="F85" s="37"/>
      <c r="G85" s="38"/>
    </row>
    <row r="86" spans="1:7" s="1" customFormat="1" ht="12" customHeight="1" x14ac:dyDescent="0.25">
      <c r="A86" s="41"/>
      <c r="B86" s="52"/>
      <c r="C86" s="43"/>
      <c r="D86" s="43"/>
      <c r="E86" s="43"/>
      <c r="F86" s="43"/>
      <c r="G86" s="38"/>
    </row>
    <row r="87" spans="1:7" s="1" customFormat="1" ht="12.75" customHeight="1" x14ac:dyDescent="0.25">
      <c r="A87" s="41"/>
      <c r="B87" s="53"/>
      <c r="C87" s="43"/>
      <c r="D87" s="43"/>
      <c r="E87" s="43"/>
      <c r="F87" s="43"/>
      <c r="G87" s="38"/>
    </row>
    <row r="88" spans="1:7" s="1" customFormat="1" ht="12" customHeight="1" thickBot="1" x14ac:dyDescent="0.3">
      <c r="A88" s="30"/>
      <c r="B88" s="73"/>
      <c r="C88" s="74" t="s">
        <v>80</v>
      </c>
      <c r="D88" s="75"/>
      <c r="E88" s="76"/>
      <c r="F88" s="36"/>
      <c r="G88" s="38"/>
    </row>
    <row r="89" spans="1:7" s="1" customFormat="1" ht="12" customHeight="1" x14ac:dyDescent="0.25">
      <c r="A89" s="41"/>
      <c r="B89" s="77" t="s">
        <v>81</v>
      </c>
      <c r="C89" s="78">
        <v>25</v>
      </c>
      <c r="D89" s="78">
        <v>30</v>
      </c>
      <c r="E89" s="79">
        <v>35</v>
      </c>
      <c r="F89" s="72"/>
      <c r="G89" s="39"/>
    </row>
    <row r="90" spans="1:7" s="1" customFormat="1" ht="12.75" customHeight="1" thickBot="1" x14ac:dyDescent="0.3">
      <c r="A90" s="41"/>
      <c r="B90" s="58" t="s">
        <v>82</v>
      </c>
      <c r="C90" s="59">
        <f>G64/C89</f>
        <v>1601.5439999999999</v>
      </c>
      <c r="D90" s="59">
        <f>G64/D89</f>
        <v>1334.62</v>
      </c>
      <c r="E90" s="59">
        <f>G64/E89</f>
        <v>1143.96</v>
      </c>
      <c r="F90" s="72"/>
      <c r="G90" s="39"/>
    </row>
    <row r="91" spans="1:7" s="1" customFormat="1" ht="15.6" customHeight="1" x14ac:dyDescent="0.25">
      <c r="A91" s="41"/>
      <c r="B91" s="63" t="s">
        <v>83</v>
      </c>
      <c r="C91" s="40"/>
      <c r="D91" s="40"/>
      <c r="E91" s="40"/>
      <c r="F91" s="40"/>
      <c r="G91" s="40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2021-04-04T17:29:30Z</dcterms:modified>
  <cp:category/>
  <cp:contentStatus/>
</cp:coreProperties>
</file>