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Puren\"/>
    </mc:Choice>
  </mc:AlternateContent>
  <bookViews>
    <workbookView xWindow="0" yWindow="0" windowWidth="20460" windowHeight="7080"/>
  </bookViews>
  <sheets>
    <sheet name="bovino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C72" i="1"/>
  <c r="G38" i="1" l="1"/>
  <c r="G40" i="1"/>
  <c r="G41" i="1"/>
  <c r="G42" i="1"/>
  <c r="G43" i="1"/>
  <c r="G44" i="1"/>
  <c r="G45" i="1"/>
  <c r="G46" i="1"/>
  <c r="G37" i="1"/>
  <c r="C75" i="1" l="1"/>
  <c r="G21" i="1"/>
  <c r="G12" i="1"/>
  <c r="G57" i="1" s="1"/>
  <c r="G22" i="1" l="1"/>
  <c r="C71" i="1" s="1"/>
  <c r="G47" i="1"/>
  <c r="C74" i="1" s="1"/>
  <c r="G54" i="1" l="1"/>
  <c r="G55" i="1" s="1"/>
  <c r="G56" i="1" l="1"/>
  <c r="C76" i="1"/>
  <c r="D82" i="1" l="1"/>
  <c r="G58" i="1"/>
  <c r="E82" i="1"/>
  <c r="C82" i="1"/>
  <c r="C77" i="1"/>
  <c r="D74" i="1" l="1"/>
  <c r="D75" i="1"/>
  <c r="D71" i="1"/>
  <c r="D73" i="1"/>
  <c r="D76" i="1"/>
  <c r="D77" i="1" l="1"/>
</calcChain>
</file>

<file path=xl/sharedStrings.xml><?xml version="1.0" encoding="utf-8"?>
<sst xmlns="http://schemas.openxmlformats.org/spreadsheetml/2006/main" count="123" uniqueCount="92">
  <si>
    <t>RUBRO O CULTIVO</t>
  </si>
  <si>
    <t>BOVINO DE CARNE</t>
  </si>
  <si>
    <t>RENDIMIENTO (kg/Há.)</t>
  </si>
  <si>
    <t>VARIEDAD</t>
  </si>
  <si>
    <t>Clavel - Hibridos Carne</t>
  </si>
  <si>
    <t>FECHA ESTIMADA  PRECIO VENTA</t>
  </si>
  <si>
    <t>Marzo - Abril</t>
  </si>
  <si>
    <t>NIVEL TECNOLÓGICO</t>
  </si>
  <si>
    <t>Medio</t>
  </si>
  <si>
    <t>PRECIO ESPERADO ($/kgPV)</t>
  </si>
  <si>
    <t>REGIÓN</t>
  </si>
  <si>
    <t>La Araucania</t>
  </si>
  <si>
    <t>INGRESO ESPERADO, con IVA ($)</t>
  </si>
  <si>
    <t>AGENCIA DE ÁREA</t>
  </si>
  <si>
    <t>Purén</t>
  </si>
  <si>
    <t>DESTINO PRODUCCION</t>
  </si>
  <si>
    <t xml:space="preserve">Feria </t>
  </si>
  <si>
    <t>COMUNA/LOCALIDAD</t>
  </si>
  <si>
    <t>Los Sauces - Purén</t>
  </si>
  <si>
    <t>FECHA DE COSECHA</t>
  </si>
  <si>
    <t>Marzo 2022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</si>
  <si>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</si>
  <si>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</si>
  <si>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</si>
  <si>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</si>
  <si>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</si>
  <si>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</si>
  <si>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</si>
  <si>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</si>
  <si>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</si>
  <si>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</si>
  <si>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</si>
  <si>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del Ganado (traslado diario, alimentación Manejo sanitario)</t>
  </si>
  <si>
    <t>JH</t>
  </si>
  <si>
    <t>Abril - Marzo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</si>
  <si>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</si>
  <si>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</si>
  <si>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</si>
  <si>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</si>
  <si>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</si>
  <si>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</si>
  <si>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</si>
  <si>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</si>
  <si>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</si>
  <si>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Mantención Praderas</t>
  </si>
  <si>
    <t>Supernitro</t>
  </si>
  <si>
    <t>kg</t>
  </si>
  <si>
    <t>Agosto - Septiembre</t>
  </si>
  <si>
    <t>Super Fosfato Triple</t>
  </si>
  <si>
    <t>Abril - Mayo</t>
  </si>
  <si>
    <t>Alimentación Suplementaria</t>
  </si>
  <si>
    <t>Fardos heno</t>
  </si>
  <si>
    <t>Mayo -Agosto</t>
  </si>
  <si>
    <t>Sanidad e inseminación</t>
  </si>
  <si>
    <t>Vacuna Anticostridiales</t>
  </si>
  <si>
    <t>Dosis</t>
  </si>
  <si>
    <t>Mayo / Octubre</t>
  </si>
  <si>
    <t>Antiparacitario interno externo</t>
  </si>
  <si>
    <t>Fasiolicida</t>
  </si>
  <si>
    <t xml:space="preserve">RB-51 </t>
  </si>
  <si>
    <t>Mayo</t>
  </si>
  <si>
    <t>Insecticida Mosca Cuernos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</si>
  <si>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</si>
  <si>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</si>
  <si>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</si>
  <si>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</si>
  <si>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</si>
  <si>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</si>
  <si>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</si>
  <si>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</si>
  <si>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</si>
  <si>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</si>
  <si>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</si>
  <si>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</si>
  <si>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</si>
  <si>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</si>
  <si>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</si>
  <si>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</si>
  <si>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</si>
  <si>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</si>
  <si>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</si>
  <si>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</si>
  <si>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</si>
  <si>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</si>
  <si>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</si>
  <si>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</si>
  <si>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</si>
  <si>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</si>
  <si>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</si>
  <si>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</si>
  <si>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(*): Este valor representa el valor mìnimo de venta del producto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</si>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</sst>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6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0" fontId="13" fillId="7" borderId="55" xfId="0" applyNumberFormat="1" applyFont="1" applyFill="1" applyBorder="1" applyAlignment="1">
      <alignment vertical="center"/>
    </xf>
    <xf numFmtId="166" fontId="13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left" vertical="top" wrapText="1"/>
    </xf>
    <xf numFmtId="14" fontId="4" fillId="2" borderId="6" xfId="0" applyNumberFormat="1" applyFont="1" applyFill="1" applyBorder="1" applyAlignment="1">
      <alignment horizontal="left" vertical="top"/>
    </xf>
    <xf numFmtId="49" fontId="4" fillId="2" borderId="6" xfId="0" applyNumberFormat="1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wrapText="1"/>
    </xf>
    <xf numFmtId="0" fontId="4" fillId="2" borderId="19" xfId="0" applyNumberFormat="1" applyFont="1" applyFill="1" applyBorder="1" applyAlignment="1">
      <alignment horizontal="left" wrapText="1"/>
    </xf>
    <xf numFmtId="3" fontId="4" fillId="2" borderId="19" xfId="0" applyNumberFormat="1" applyFont="1" applyFill="1" applyBorder="1" applyAlignment="1">
      <alignment horizontal="left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/>
    </xf>
    <xf numFmtId="0" fontId="4" fillId="2" borderId="56" xfId="0" applyFont="1" applyFill="1" applyBorder="1" applyAlignment="1">
      <alignment horizontal="left"/>
    </xf>
    <xf numFmtId="3" fontId="4" fillId="2" borderId="56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/>
    </xf>
    <xf numFmtId="49" fontId="9" fillId="3" borderId="20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3" fontId="9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0" fillId="5" borderId="33" xfId="0" applyFont="1" applyFill="1" applyBorder="1" applyAlignment="1">
      <alignment horizontal="left" vertical="center"/>
    </xf>
    <xf numFmtId="165" fontId="1" fillId="5" borderId="3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B1" workbookViewId="0">
      <selection activeCell="K64" sqref="K64"/>
    </sheetView>
  </sheetViews>
  <sheetFormatPr baseColWidth="10" defaultColWidth="10.85546875" defaultRowHeight="11.25" customHeight="1" x14ac:dyDescent="0.25"/>
  <cols>
    <col min="1" max="1" width="4.42578125" style="1" hidden="1" customWidth="1"/>
    <col min="2" max="2" width="4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5" t="s">
        <v>0</v>
      </c>
      <c r="C9" s="56" t="s">
        <v>1</v>
      </c>
      <c r="D9" s="57"/>
      <c r="E9" s="58" t="s">
        <v>2</v>
      </c>
      <c r="F9" s="59"/>
      <c r="G9" s="60">
        <v>250</v>
      </c>
    </row>
    <row r="10" spans="1:7" ht="15" x14ac:dyDescent="0.25">
      <c r="A10" s="5"/>
      <c r="B10" s="61" t="s">
        <v>3</v>
      </c>
      <c r="C10" s="62" t="s">
        <v>4</v>
      </c>
      <c r="D10" s="63"/>
      <c r="E10" s="64" t="s">
        <v>5</v>
      </c>
      <c r="F10" s="65"/>
      <c r="G10" s="66" t="s">
        <v>6</v>
      </c>
    </row>
    <row r="11" spans="1:7" ht="15" x14ac:dyDescent="0.25">
      <c r="A11" s="5"/>
      <c r="B11" s="61" t="s">
        <v>7</v>
      </c>
      <c r="C11" s="66" t="s">
        <v>8</v>
      </c>
      <c r="D11" s="63"/>
      <c r="E11" s="64" t="s">
        <v>9</v>
      </c>
      <c r="F11" s="65"/>
      <c r="G11" s="67">
        <v>1300</v>
      </c>
    </row>
    <row r="12" spans="1:7" ht="11.25" customHeight="1" x14ac:dyDescent="0.25">
      <c r="A12" s="5"/>
      <c r="B12" s="61" t="s">
        <v>10</v>
      </c>
      <c r="C12" s="62" t="s">
        <v>11</v>
      </c>
      <c r="D12" s="63"/>
      <c r="E12" s="66" t="s">
        <v>12</v>
      </c>
      <c r="F12" s="68"/>
      <c r="G12" s="69">
        <f>(G9*G11)</f>
        <v>325000</v>
      </c>
    </row>
    <row r="13" spans="1:7" ht="11.25" customHeight="1" x14ac:dyDescent="0.25">
      <c r="A13" s="5"/>
      <c r="B13" s="61" t="s">
        <v>13</v>
      </c>
      <c r="C13" s="66" t="s">
        <v>14</v>
      </c>
      <c r="D13" s="63"/>
      <c r="E13" s="64" t="s">
        <v>15</v>
      </c>
      <c r="F13" s="65"/>
      <c r="G13" s="66" t="s">
        <v>16</v>
      </c>
    </row>
    <row r="14" spans="1:7" ht="13.5" customHeight="1" x14ac:dyDescent="0.25">
      <c r="A14" s="5"/>
      <c r="B14" s="61" t="s">
        <v>17</v>
      </c>
      <c r="C14" s="66" t="s">
        <v>18</v>
      </c>
      <c r="D14" s="63"/>
      <c r="E14" s="64" t="s">
        <v>19</v>
      </c>
      <c r="F14" s="65"/>
      <c r="G14" s="66" t="s">
        <v>20</v>
      </c>
    </row>
    <row r="15" spans="1:7" ht="25.5" customHeight="1" x14ac:dyDescent="0.25">
      <c r="A15" s="5"/>
      <c r="B15" s="61" t="s">
        <v>21</v>
      </c>
      <c r="C15" s="70">
        <v>43841</v>
      </c>
      <c r="D15" s="63"/>
      <c r="E15" s="71" t="s">
        <v>22</v>
      </c>
      <c r="F15" s="72"/>
      <c r="G15" s="62" t="s">
        <v>23</v>
      </c>
    </row>
    <row r="16" spans="1:7" ht="12" customHeight="1" x14ac:dyDescent="0.25">
      <c r="A16" s="2"/>
      <c r="B16" s="73"/>
      <c r="C16" s="74"/>
      <c r="D16" s="75"/>
      <c r="E16" s="76"/>
      <c r="F16" s="76"/>
      <c r="G16" s="77"/>
    </row>
    <row r="17" spans="1:7" ht="12" customHeight="1" x14ac:dyDescent="0.25">
      <c r="A17" s="6"/>
      <c r="B17" s="78" t="s">
        <v>24</v>
      </c>
      <c r="C17" s="79"/>
      <c r="D17" s="79"/>
      <c r="E17" s="79"/>
      <c r="F17" s="79"/>
      <c r="G17" s="79"/>
    </row>
    <row r="18" spans="1:7" ht="12" customHeight="1" x14ac:dyDescent="0.25">
      <c r="A18" s="2"/>
      <c r="B18" s="80"/>
      <c r="C18" s="7"/>
      <c r="D18" s="7"/>
      <c r="E18" s="7"/>
      <c r="F18" s="7"/>
      <c r="G18" s="7"/>
    </row>
    <row r="19" spans="1:7" ht="12" customHeight="1" x14ac:dyDescent="0.25">
      <c r="A19" s="5"/>
      <c r="B19" s="81" t="s">
        <v>25</v>
      </c>
      <c r="C19" s="82"/>
      <c r="D19" s="83"/>
      <c r="E19" s="83"/>
      <c r="F19" s="83"/>
      <c r="G19" s="83"/>
    </row>
    <row r="20" spans="1:7" ht="24" customHeight="1" x14ac:dyDescent="0.25">
      <c r="A20" s="6"/>
      <c r="B20" s="84" t="s">
        <v>26</v>
      </c>
      <c r="C20" s="84" t="s">
        <v>27</v>
      </c>
      <c r="D20" s="84" t="s">
        <v>28</v>
      </c>
      <c r="E20" s="84" t="s">
        <v>29</v>
      </c>
      <c r="F20" s="84" t="s">
        <v>30</v>
      </c>
      <c r="G20" s="84" t="s">
        <v>31</v>
      </c>
    </row>
    <row r="21" spans="1:7" ht="15" x14ac:dyDescent="0.25">
      <c r="A21" s="6"/>
      <c r="B21" s="85" t="s">
        <v>32</v>
      </c>
      <c r="C21" s="85" t="s">
        <v>33</v>
      </c>
      <c r="D21" s="86">
        <v>4</v>
      </c>
      <c r="E21" s="85" t="s">
        <v>34</v>
      </c>
      <c r="F21" s="87">
        <v>15000</v>
      </c>
      <c r="G21" s="87">
        <f>(D21*F21)</f>
        <v>60000</v>
      </c>
    </row>
    <row r="22" spans="1:7" ht="12.75" customHeight="1" x14ac:dyDescent="0.25">
      <c r="A22" s="6"/>
      <c r="B22" s="88" t="s">
        <v>35</v>
      </c>
      <c r="C22" s="89"/>
      <c r="D22" s="89"/>
      <c r="E22" s="89"/>
      <c r="F22" s="89"/>
      <c r="G22" s="90">
        <f>SUM(G21:G21)</f>
        <v>60000</v>
      </c>
    </row>
    <row r="23" spans="1:7" ht="12" customHeight="1" x14ac:dyDescent="0.25">
      <c r="A23" s="2"/>
      <c r="B23" s="80"/>
      <c r="C23" s="7"/>
      <c r="D23" s="7"/>
      <c r="E23" s="7"/>
      <c r="F23" s="91"/>
      <c r="G23" s="91"/>
    </row>
    <row r="24" spans="1:7" ht="12" customHeight="1" x14ac:dyDescent="0.25">
      <c r="A24" s="5"/>
      <c r="B24" s="92" t="s">
        <v>36</v>
      </c>
      <c r="C24" s="93"/>
      <c r="D24" s="94"/>
      <c r="E24" s="94"/>
      <c r="F24" s="94"/>
      <c r="G24" s="94"/>
    </row>
    <row r="25" spans="1:7" ht="24" customHeight="1" x14ac:dyDescent="0.25">
      <c r="A25" s="5"/>
      <c r="B25" s="95" t="s">
        <v>26</v>
      </c>
      <c r="C25" s="96" t="s">
        <v>27</v>
      </c>
      <c r="D25" s="96" t="s">
        <v>28</v>
      </c>
      <c r="E25" s="95" t="s">
        <v>29</v>
      </c>
      <c r="F25" s="96" t="s">
        <v>30</v>
      </c>
      <c r="G25" s="95" t="s">
        <v>31</v>
      </c>
    </row>
    <row r="26" spans="1:7" ht="12" customHeight="1" x14ac:dyDescent="0.25">
      <c r="A26" s="5"/>
      <c r="B26" s="97"/>
      <c r="C26" s="97"/>
      <c r="D26" s="97"/>
      <c r="E26" s="97"/>
      <c r="F26" s="97"/>
      <c r="G26" s="97"/>
    </row>
    <row r="27" spans="1:7" ht="12" customHeight="1" x14ac:dyDescent="0.25">
      <c r="A27" s="5"/>
      <c r="B27" s="98" t="s">
        <v>37</v>
      </c>
      <c r="C27" s="99"/>
      <c r="D27" s="99"/>
      <c r="E27" s="99"/>
      <c r="F27" s="99"/>
      <c r="G27" s="100"/>
    </row>
    <row r="28" spans="1:7" ht="12" customHeight="1" x14ac:dyDescent="0.25">
      <c r="A28" s="2"/>
      <c r="B28" s="101"/>
      <c r="C28" s="102"/>
      <c r="D28" s="102"/>
      <c r="E28" s="102"/>
      <c r="F28" s="103"/>
      <c r="G28" s="103"/>
    </row>
    <row r="29" spans="1:7" ht="12" customHeight="1" x14ac:dyDescent="0.25">
      <c r="A29" s="5"/>
      <c r="B29" s="92" t="s">
        <v>38</v>
      </c>
      <c r="C29" s="93"/>
      <c r="D29" s="94"/>
      <c r="E29" s="94"/>
      <c r="F29" s="94"/>
      <c r="G29" s="94"/>
    </row>
    <row r="30" spans="1:7" ht="24" customHeight="1" x14ac:dyDescent="0.25">
      <c r="A30" s="5"/>
      <c r="B30" s="104" t="s">
        <v>26</v>
      </c>
      <c r="C30" s="104" t="s">
        <v>27</v>
      </c>
      <c r="D30" s="104" t="s">
        <v>28</v>
      </c>
      <c r="E30" s="104" t="s">
        <v>29</v>
      </c>
      <c r="F30" s="105" t="s">
        <v>30</v>
      </c>
      <c r="G30" s="104" t="s">
        <v>31</v>
      </c>
    </row>
    <row r="31" spans="1:7" ht="12.75" customHeight="1" x14ac:dyDescent="0.25">
      <c r="A31" s="6"/>
      <c r="B31" s="106"/>
      <c r="C31" s="106"/>
      <c r="D31" s="107"/>
      <c r="E31" s="106"/>
      <c r="F31" s="108"/>
      <c r="G31" s="108"/>
    </row>
    <row r="32" spans="1:7" ht="12.75" customHeight="1" x14ac:dyDescent="0.25">
      <c r="A32" s="5"/>
      <c r="B32" s="109" t="s">
        <v>39</v>
      </c>
      <c r="C32" s="110"/>
      <c r="D32" s="110"/>
      <c r="E32" s="110"/>
      <c r="F32" s="110"/>
      <c r="G32" s="100"/>
    </row>
    <row r="33" spans="1:11" ht="12" customHeight="1" x14ac:dyDescent="0.25">
      <c r="A33" s="2"/>
      <c r="B33" s="101"/>
      <c r="C33" s="102"/>
      <c r="D33" s="102"/>
      <c r="E33" s="102"/>
      <c r="F33" s="103"/>
      <c r="G33" s="103"/>
    </row>
    <row r="34" spans="1:11" ht="12" customHeight="1" x14ac:dyDescent="0.25">
      <c r="A34" s="5"/>
      <c r="B34" s="92" t="s">
        <v>40</v>
      </c>
      <c r="C34" s="93"/>
      <c r="D34" s="94"/>
      <c r="E34" s="94"/>
      <c r="F34" s="94"/>
      <c r="G34" s="94"/>
    </row>
    <row r="35" spans="1:11" ht="24" customHeight="1" x14ac:dyDescent="0.25">
      <c r="A35" s="5"/>
      <c r="B35" s="105" t="s">
        <v>41</v>
      </c>
      <c r="C35" s="105" t="s">
        <v>42</v>
      </c>
      <c r="D35" s="105" t="s">
        <v>43</v>
      </c>
      <c r="E35" s="105" t="s">
        <v>29</v>
      </c>
      <c r="F35" s="105" t="s">
        <v>30</v>
      </c>
      <c r="G35" s="105" t="s">
        <v>31</v>
      </c>
      <c r="K35" s="52"/>
    </row>
    <row r="36" spans="1:11" ht="12.75" customHeight="1" x14ac:dyDescent="0.25">
      <c r="A36" s="6"/>
      <c r="B36" s="8" t="s">
        <v>44</v>
      </c>
      <c r="C36" s="9"/>
      <c r="D36" s="9"/>
      <c r="E36" s="9"/>
      <c r="F36" s="9"/>
      <c r="G36" s="9"/>
      <c r="K36" s="52"/>
    </row>
    <row r="37" spans="1:11" ht="12.75" customHeight="1" x14ac:dyDescent="0.25">
      <c r="A37" s="6"/>
      <c r="B37" s="111" t="s">
        <v>45</v>
      </c>
      <c r="C37" s="111" t="s">
        <v>46</v>
      </c>
      <c r="D37" s="112">
        <v>25</v>
      </c>
      <c r="E37" s="111" t="s">
        <v>47</v>
      </c>
      <c r="F37" s="113">
        <v>450</v>
      </c>
      <c r="G37" s="113">
        <f>(D37*F37)</f>
        <v>11250</v>
      </c>
    </row>
    <row r="38" spans="1:11" ht="12.75" customHeight="1" x14ac:dyDescent="0.25">
      <c r="A38" s="6"/>
      <c r="B38" s="111" t="s">
        <v>48</v>
      </c>
      <c r="C38" s="114" t="s">
        <v>46</v>
      </c>
      <c r="D38" s="114">
        <v>25</v>
      </c>
      <c r="E38" s="114" t="s">
        <v>49</v>
      </c>
      <c r="F38" s="113">
        <v>410</v>
      </c>
      <c r="G38" s="113">
        <f t="shared" ref="G38:G46" si="0">(D38*F38)</f>
        <v>10250</v>
      </c>
    </row>
    <row r="39" spans="1:11" ht="12.75" customHeight="1" x14ac:dyDescent="0.25">
      <c r="A39" s="6"/>
      <c r="B39" s="115" t="s">
        <v>50</v>
      </c>
      <c r="C39" s="111"/>
      <c r="D39" s="112"/>
      <c r="E39" s="111"/>
      <c r="F39" s="113"/>
      <c r="G39" s="113"/>
    </row>
    <row r="40" spans="1:11" ht="12.75" customHeight="1" x14ac:dyDescent="0.25">
      <c r="A40" s="6"/>
      <c r="B40" s="111" t="s">
        <v>51</v>
      </c>
      <c r="C40" s="111" t="s">
        <v>46</v>
      </c>
      <c r="D40" s="112">
        <v>900</v>
      </c>
      <c r="E40" s="111" t="s">
        <v>52</v>
      </c>
      <c r="F40" s="113">
        <v>30</v>
      </c>
      <c r="G40" s="113">
        <f t="shared" si="0"/>
        <v>27000</v>
      </c>
    </row>
    <row r="41" spans="1:11" ht="12.75" customHeight="1" x14ac:dyDescent="0.25">
      <c r="A41" s="6"/>
      <c r="B41" s="115" t="s">
        <v>53</v>
      </c>
      <c r="C41" s="114"/>
      <c r="D41" s="114"/>
      <c r="E41" s="114"/>
      <c r="F41" s="113"/>
      <c r="G41" s="113">
        <f t="shared" si="0"/>
        <v>0</v>
      </c>
    </row>
    <row r="42" spans="1:11" ht="12.75" customHeight="1" x14ac:dyDescent="0.25">
      <c r="A42" s="6"/>
      <c r="B42" s="111" t="s">
        <v>54</v>
      </c>
      <c r="C42" s="111" t="s">
        <v>55</v>
      </c>
      <c r="D42" s="112">
        <v>2</v>
      </c>
      <c r="E42" s="111" t="s">
        <v>56</v>
      </c>
      <c r="F42" s="113">
        <v>195</v>
      </c>
      <c r="G42" s="113">
        <f t="shared" si="0"/>
        <v>390</v>
      </c>
    </row>
    <row r="43" spans="1:11" ht="12.75" customHeight="1" x14ac:dyDescent="0.25">
      <c r="A43" s="6"/>
      <c r="B43" s="111" t="s">
        <v>57</v>
      </c>
      <c r="C43" s="111" t="s">
        <v>55</v>
      </c>
      <c r="D43" s="112">
        <v>2</v>
      </c>
      <c r="E43" s="111" t="s">
        <v>56</v>
      </c>
      <c r="F43" s="113">
        <v>250</v>
      </c>
      <c r="G43" s="113">
        <f t="shared" si="0"/>
        <v>500</v>
      </c>
    </row>
    <row r="44" spans="1:11" ht="12.75" customHeight="1" x14ac:dyDescent="0.25">
      <c r="A44" s="6"/>
      <c r="B44" s="111" t="s">
        <v>58</v>
      </c>
      <c r="C44" s="114" t="s">
        <v>55</v>
      </c>
      <c r="D44" s="114">
        <v>2</v>
      </c>
      <c r="E44" s="111" t="s">
        <v>56</v>
      </c>
      <c r="F44" s="113">
        <v>530</v>
      </c>
      <c r="G44" s="113">
        <f t="shared" si="0"/>
        <v>1060</v>
      </c>
    </row>
    <row r="45" spans="1:11" ht="12.75" customHeight="1" x14ac:dyDescent="0.25">
      <c r="A45" s="6"/>
      <c r="B45" s="116" t="s">
        <v>59</v>
      </c>
      <c r="C45" s="117" t="s">
        <v>55</v>
      </c>
      <c r="D45" s="117">
        <v>0.1</v>
      </c>
      <c r="E45" s="111" t="s">
        <v>60</v>
      </c>
      <c r="F45" s="118">
        <v>450</v>
      </c>
      <c r="G45" s="113">
        <f t="shared" si="0"/>
        <v>45</v>
      </c>
    </row>
    <row r="46" spans="1:11" ht="12.75" customHeight="1" x14ac:dyDescent="0.25">
      <c r="A46" s="6"/>
      <c r="B46" s="116" t="s">
        <v>61</v>
      </c>
      <c r="C46" s="117" t="s">
        <v>55</v>
      </c>
      <c r="D46" s="117">
        <v>1</v>
      </c>
      <c r="E46" s="111" t="s">
        <v>56</v>
      </c>
      <c r="F46" s="118">
        <v>1500</v>
      </c>
      <c r="G46" s="113">
        <f t="shared" si="0"/>
        <v>1500</v>
      </c>
    </row>
    <row r="47" spans="1:11" ht="13.5" customHeight="1" x14ac:dyDescent="0.25">
      <c r="A47" s="5"/>
      <c r="B47" s="119" t="s">
        <v>62</v>
      </c>
      <c r="C47" s="120"/>
      <c r="D47" s="120"/>
      <c r="E47" s="120"/>
      <c r="F47" s="120"/>
      <c r="G47" s="121">
        <f>SUM(G36:G46)</f>
        <v>51995</v>
      </c>
    </row>
    <row r="48" spans="1:11" ht="12" customHeight="1" x14ac:dyDescent="0.25">
      <c r="A48" s="2"/>
      <c r="B48" s="101"/>
      <c r="C48" s="102"/>
      <c r="D48" s="102"/>
      <c r="E48" s="102"/>
      <c r="F48" s="103"/>
      <c r="G48" s="103"/>
    </row>
    <row r="49" spans="1:7" ht="12" customHeight="1" x14ac:dyDescent="0.25">
      <c r="A49" s="5"/>
      <c r="B49" s="92" t="s">
        <v>63</v>
      </c>
      <c r="C49" s="93"/>
      <c r="D49" s="94"/>
      <c r="E49" s="94"/>
      <c r="F49" s="94"/>
      <c r="G49" s="94"/>
    </row>
    <row r="50" spans="1:7" ht="24" customHeight="1" x14ac:dyDescent="0.25">
      <c r="A50" s="5"/>
      <c r="B50" s="104" t="s">
        <v>64</v>
      </c>
      <c r="C50" s="105" t="s">
        <v>42</v>
      </c>
      <c r="D50" s="105" t="s">
        <v>43</v>
      </c>
      <c r="E50" s="104" t="s">
        <v>29</v>
      </c>
      <c r="F50" s="105" t="s">
        <v>30</v>
      </c>
      <c r="G50" s="104" t="s">
        <v>31</v>
      </c>
    </row>
    <row r="51" spans="1:7" ht="12.75" customHeight="1" x14ac:dyDescent="0.25">
      <c r="A51" s="6"/>
      <c r="B51" s="85"/>
      <c r="C51" s="111"/>
      <c r="D51" s="113"/>
      <c r="E51" s="85"/>
      <c r="F51" s="122"/>
      <c r="G51" s="113"/>
    </row>
    <row r="52" spans="1:7" ht="13.5" customHeight="1" x14ac:dyDescent="0.25">
      <c r="A52" s="5"/>
      <c r="B52" s="123" t="s">
        <v>65</v>
      </c>
      <c r="C52" s="124"/>
      <c r="D52" s="124"/>
      <c r="E52" s="124"/>
      <c r="F52" s="124"/>
      <c r="G52" s="125"/>
    </row>
    <row r="53" spans="1:7" ht="12" customHeight="1" x14ac:dyDescent="0.25">
      <c r="A53" s="2"/>
      <c r="B53" s="126"/>
      <c r="C53" s="126"/>
      <c r="D53" s="126"/>
      <c r="E53" s="126"/>
      <c r="F53" s="127"/>
      <c r="G53" s="127"/>
    </row>
    <row r="54" spans="1:7" ht="12" customHeight="1" x14ac:dyDescent="0.25">
      <c r="A54" s="20"/>
      <c r="B54" s="128" t="s">
        <v>66</v>
      </c>
      <c r="C54" s="129"/>
      <c r="D54" s="129"/>
      <c r="E54" s="129"/>
      <c r="F54" s="129"/>
      <c r="G54" s="130">
        <f>G22+G32+G47+G52</f>
        <v>111995</v>
      </c>
    </row>
    <row r="55" spans="1:7" ht="12" customHeight="1" x14ac:dyDescent="0.25">
      <c r="A55" s="20"/>
      <c r="B55" s="131" t="s">
        <v>67</v>
      </c>
      <c r="C55" s="132"/>
      <c r="D55" s="132"/>
      <c r="E55" s="132"/>
      <c r="F55" s="132"/>
      <c r="G55" s="133">
        <f>G54*0.05</f>
        <v>5599.75</v>
      </c>
    </row>
    <row r="56" spans="1:7" ht="12" customHeight="1" x14ac:dyDescent="0.25">
      <c r="A56" s="20"/>
      <c r="B56" s="134" t="s">
        <v>68</v>
      </c>
      <c r="C56" s="135"/>
      <c r="D56" s="135"/>
      <c r="E56" s="135"/>
      <c r="F56" s="135"/>
      <c r="G56" s="136">
        <f>G55+G54</f>
        <v>117594.75</v>
      </c>
    </row>
    <row r="57" spans="1:7" ht="12" customHeight="1" x14ac:dyDescent="0.25">
      <c r="A57" s="20"/>
      <c r="B57" s="131" t="s">
        <v>69</v>
      </c>
      <c r="C57" s="132"/>
      <c r="D57" s="132"/>
      <c r="E57" s="132"/>
      <c r="F57" s="132"/>
      <c r="G57" s="133">
        <f>G12</f>
        <v>325000</v>
      </c>
    </row>
    <row r="58" spans="1:7" ht="12" customHeight="1" x14ac:dyDescent="0.25">
      <c r="A58" s="20"/>
      <c r="B58" s="137" t="s">
        <v>70</v>
      </c>
      <c r="C58" s="138"/>
      <c r="D58" s="138"/>
      <c r="E58" s="138"/>
      <c r="F58" s="138"/>
      <c r="G58" s="139">
        <f>G57-G56</f>
        <v>207405.25</v>
      </c>
    </row>
    <row r="59" spans="1:7" ht="12" customHeight="1" x14ac:dyDescent="0.25">
      <c r="A59" s="20"/>
      <c r="B59" s="21" t="s">
        <v>71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72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73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74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75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76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77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78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53" t="s">
        <v>79</v>
      </c>
      <c r="C69" s="54"/>
      <c r="D69" s="32"/>
      <c r="E69" s="11"/>
      <c r="F69" s="11"/>
      <c r="G69" s="17"/>
    </row>
    <row r="70" spans="1:7" ht="12" customHeight="1" x14ac:dyDescent="0.25">
      <c r="A70" s="20"/>
      <c r="B70" s="25" t="s">
        <v>64</v>
      </c>
      <c r="C70" s="12" t="s">
        <v>80</v>
      </c>
      <c r="D70" s="26" t="s">
        <v>81</v>
      </c>
      <c r="E70" s="11"/>
      <c r="F70" s="11"/>
      <c r="G70" s="17"/>
    </row>
    <row r="71" spans="1:7" ht="12" customHeight="1" x14ac:dyDescent="0.25">
      <c r="A71" s="20"/>
      <c r="B71" s="27" t="s">
        <v>82</v>
      </c>
      <c r="C71" s="13">
        <f>+G22</f>
        <v>60000</v>
      </c>
      <c r="D71" s="28">
        <f>(C71/C77)</f>
        <v>0.5102268596174574</v>
      </c>
      <c r="E71" s="11"/>
      <c r="F71" s="11"/>
      <c r="G71" s="17"/>
    </row>
    <row r="72" spans="1:7" ht="12" customHeight="1" x14ac:dyDescent="0.25">
      <c r="A72" s="20"/>
      <c r="B72" s="27" t="s">
        <v>83</v>
      </c>
      <c r="C72" s="13">
        <f>+G27</f>
        <v>0</v>
      </c>
      <c r="D72" s="28">
        <v>0</v>
      </c>
      <c r="E72" s="11"/>
      <c r="F72" s="11"/>
      <c r="G72" s="17"/>
    </row>
    <row r="73" spans="1:7" ht="12" customHeight="1" x14ac:dyDescent="0.25">
      <c r="A73" s="20"/>
      <c r="B73" s="27" t="s">
        <v>84</v>
      </c>
      <c r="C73" s="13">
        <f>+G32</f>
        <v>0</v>
      </c>
      <c r="D73" s="28">
        <f>(C73/C77)</f>
        <v>0</v>
      </c>
      <c r="E73" s="11"/>
      <c r="F73" s="11"/>
      <c r="G73" s="17"/>
    </row>
    <row r="74" spans="1:7" ht="12" customHeight="1" x14ac:dyDescent="0.25">
      <c r="A74" s="20"/>
      <c r="B74" s="27" t="s">
        <v>41</v>
      </c>
      <c r="C74" s="13">
        <f>+G47</f>
        <v>51995</v>
      </c>
      <c r="D74" s="28">
        <f>(C74/C77)</f>
        <v>0.44215409276349499</v>
      </c>
      <c r="E74" s="11"/>
      <c r="F74" s="11"/>
      <c r="G74" s="17"/>
    </row>
    <row r="75" spans="1:7" ht="12" customHeight="1" x14ac:dyDescent="0.25">
      <c r="A75" s="20"/>
      <c r="B75" s="27" t="s">
        <v>85</v>
      </c>
      <c r="C75" s="14">
        <f>+G52</f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86</v>
      </c>
      <c r="C76" s="14">
        <f>+G55</f>
        <v>5599.75</v>
      </c>
      <c r="D76" s="28">
        <f>(C76/C77)</f>
        <v>4.7619047619047616E-2</v>
      </c>
      <c r="E76" s="16"/>
      <c r="F76" s="16"/>
      <c r="G76" s="17"/>
    </row>
    <row r="77" spans="1:7" ht="12.75" customHeight="1" thickBot="1" x14ac:dyDescent="0.3">
      <c r="A77" s="20"/>
      <c r="B77" s="29" t="s">
        <v>87</v>
      </c>
      <c r="C77" s="30">
        <f>SUM(C71:C76)</f>
        <v>117594.75</v>
      </c>
      <c r="D77" s="31">
        <f>SUM(D71:D76)</f>
        <v>1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10"/>
      <c r="B80" s="44"/>
      <c r="C80" s="45" t="s">
        <v>88</v>
      </c>
      <c r="D80" s="46"/>
      <c r="E80" s="47"/>
      <c r="F80" s="15"/>
      <c r="G80" s="17"/>
    </row>
    <row r="81" spans="1:7" ht="12" customHeight="1" x14ac:dyDescent="0.25">
      <c r="A81" s="20"/>
      <c r="B81" s="48" t="s">
        <v>89</v>
      </c>
      <c r="C81" s="49">
        <v>200</v>
      </c>
      <c r="D81" s="49">
        <v>250</v>
      </c>
      <c r="E81" s="50">
        <v>300</v>
      </c>
      <c r="F81" s="43"/>
      <c r="G81" s="18"/>
    </row>
    <row r="82" spans="1:7" ht="12.75" customHeight="1" thickBot="1" x14ac:dyDescent="0.3">
      <c r="A82" s="20"/>
      <c r="B82" s="29" t="s">
        <v>91</v>
      </c>
      <c r="C82" s="30">
        <f>(G56/C81)</f>
        <v>587.97375</v>
      </c>
      <c r="D82" s="30">
        <f>(G56/D81)</f>
        <v>470.37900000000002</v>
      </c>
      <c r="E82" s="51">
        <f>(G56/E81)</f>
        <v>391.98250000000002</v>
      </c>
      <c r="F82" s="43"/>
      <c r="G82" s="18"/>
    </row>
    <row r="83" spans="1:7" ht="15.6" customHeight="1" x14ac:dyDescent="0.25">
      <c r="A83" s="20"/>
      <c r="B83" s="34" t="s">
        <v>90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2021-04-05T01:19:48Z</dcterms:modified>
  <cp:category/>
  <cp:contentStatus/>
</cp:coreProperties>
</file>