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14"/>
  <workbookPr/>
  <mc:AlternateContent xmlns:mc="http://schemas.openxmlformats.org/markup-compatibility/2006">
    <mc:Choice Requires="x15">
      <x15ac:absPath xmlns:x15ac="http://schemas.microsoft.com/office/spreadsheetml/2010/11/ac" url="C:\Users\gllanquitru\Desktop\Fichas 2021\Area Galvarino\"/>
    </mc:Choice>
  </mc:AlternateContent>
  <xr:revisionPtr revIDLastSave="17" documentId="11_FE3A663C5BE58AB3A75E760A1EE81AC8714958C3" xr6:coauthVersionLast="46" xr6:coauthVersionMax="46" xr10:uidLastSave="{A27FEB44-16F8-4C0A-8D6A-E1D8010961A6}"/>
  <bookViews>
    <workbookView xWindow="0" yWindow="0" windowWidth="28800" windowHeight="12300" xr2:uid="{00000000-000D-0000-FFFF-FFFF00000000}"/>
  </bookViews>
  <sheets>
    <sheet name="BOVINO" sheetId="8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8" l="1"/>
  <c r="G44" i="8"/>
  <c r="G43" i="8"/>
  <c r="G40" i="8"/>
  <c r="C76" i="8"/>
  <c r="D75" i="8" s="1"/>
  <c r="G42" i="8"/>
  <c r="G38" i="8"/>
  <c r="G37" i="8"/>
  <c r="G21" i="8"/>
  <c r="G22" i="8" s="1"/>
  <c r="G12" i="8"/>
  <c r="G56" i="8" s="1"/>
  <c r="G46" i="8" l="1"/>
  <c r="D73" i="8"/>
  <c r="D72" i="8"/>
  <c r="D74" i="8"/>
  <c r="D70" i="8"/>
  <c r="D76" i="8" l="1"/>
  <c r="G53" i="8"/>
  <c r="G54" i="8" s="1"/>
  <c r="G55" i="8" s="1"/>
  <c r="E81" i="8" l="1"/>
  <c r="C81" i="8"/>
  <c r="D81" i="8"/>
</calcChain>
</file>

<file path=xl/sharedStrings.xml><?xml version="1.0" encoding="utf-8"?>
<sst xmlns="http://schemas.openxmlformats.org/spreadsheetml/2006/main" count="120" uniqueCount="90">
  <si>
    <t>RUBRO O CULTIVO</t>
  </si>
  <si>
    <t>BOVINOS</t>
  </si>
  <si>
    <t>RENDIMIENTO (Kg. carne/Há.)</t>
  </si>
  <si>
    <t>VARIEDAD</t>
  </si>
  <si>
    <t>CLAVEL Y MEZCLAS</t>
  </si>
  <si>
    <t>FECHA ESTIMADA  PRECIO VENTA</t>
  </si>
  <si>
    <t>Septiembre de 2022</t>
  </si>
  <si>
    <t>NIVEL TECNOLÓGICO</t>
  </si>
  <si>
    <t>Medio</t>
  </si>
  <si>
    <t>PRECIO ESPERADO ($/kg)</t>
  </si>
  <si>
    <t>REGIÓN</t>
  </si>
  <si>
    <t>Araucania</t>
  </si>
  <si>
    <t>INGRESO ESPERADO, con IVA ($)</t>
  </si>
  <si>
    <t>AGENCIA DE ÁREA</t>
  </si>
  <si>
    <t>Galvarino</t>
  </si>
  <si>
    <t>DESTINO PRODUCCION</t>
  </si>
  <si>
    <t>Venta Predio</t>
  </si>
  <si>
    <t>COMUNA/LOCALIDAD</t>
  </si>
  <si>
    <t>FECHA DE COSECHA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</si>
  <si>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</si>
  <si>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</si>
  <si>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</si>
  <si>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</si>
  <si>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</si>
  <si>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</si>
  <si>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</si>
  <si>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</si>
  <si>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</si>
  <si>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</si>
  <si>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</si>
  <si>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Cuidado del Rebaño</t>
  </si>
  <si>
    <t>JH</t>
  </si>
  <si>
    <t>Enero-Diciembre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</si>
  <si>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</si>
  <si>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</si>
  <si>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</si>
  <si>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</si>
  <si>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</si>
  <si>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</si>
  <si>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</si>
  <si>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</si>
  <si>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</si>
  <si>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MANTENCIÓN DE PRADERAS</t>
  </si>
  <si>
    <t>Mezcla 7-27-8</t>
  </si>
  <si>
    <t>Kg</t>
  </si>
  <si>
    <t>Junio-Julio</t>
  </si>
  <si>
    <t>Urea</t>
  </si>
  <si>
    <t>kg</t>
  </si>
  <si>
    <t>Septiembre- Octubre</t>
  </si>
  <si>
    <t xml:space="preserve">ALIMENTACIÓN SUPLEMENTARIA </t>
  </si>
  <si>
    <t xml:space="preserve">Fardos </t>
  </si>
  <si>
    <t>Mayo-Julio</t>
  </si>
  <si>
    <t>SANIDAD</t>
  </si>
  <si>
    <t>Antocostridiales</t>
  </si>
  <si>
    <t>dosis</t>
  </si>
  <si>
    <t>Abril-Julio</t>
  </si>
  <si>
    <t>Antiparasitario Interno</t>
  </si>
  <si>
    <t>Vacunas (Carcunclo y bruselosis</t>
  </si>
  <si>
    <t xml:space="preserve">Arete Mosca </t>
  </si>
  <si>
    <t>Enero-Marzo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</si>
  <si>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</si>
  <si>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</si>
  <si>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</si>
  <si>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</si>
  <si>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</si>
  <si>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</si>
  <si>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</si>
  <si>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</si>
  <si>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</si>
  <si>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</si>
  <si>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</si>
  <si>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</si>
  <si>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</si>
  <si>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</si>
  <si>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</si>
  <si>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</si>
  <si>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</si>
  <si>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</si>
  <si>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</si>
  <si>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</si>
  <si>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</si>
  <si>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</si>
  <si>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</si>
  <si>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</si>
  <si>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</si>
  <si>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</si>
  <si>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</si>
  <si>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(qqm/hà)</t>
  </si>
  <si>
    <t>Costo unitario ($/qqm)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</si>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</sst>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name val="Calibri"/>
      <family val="2"/>
    </font>
    <font>
      <sz val="9"/>
      <color indexed="8"/>
      <name val="Calibri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</borders>
  <cellStyleXfs count="1">
    <xf numFmtId="0" fontId="0" fillId="0" borderId="0" applyNumberFormat="0" applyFill="0" applyBorder="0" applyProtection="0"/>
  </cellStyleXfs>
  <cellXfs count="158">
    <xf numFmtId="0" fontId="0" fillId="0" borderId="0" xfId="0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 applyAlignment="1"/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6" borderId="22" xfId="0" applyFont="1" applyFill="1" applyBorder="1" applyAlignment="1"/>
    <xf numFmtId="49" fontId="13" fillId="7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6" borderId="21" xfId="0" applyFont="1" applyFill="1" applyBorder="1" applyAlignment="1">
      <alignment vertical="center"/>
    </xf>
    <xf numFmtId="0" fontId="10" fillId="6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7" borderId="33" xfId="0" applyNumberFormat="1" applyFont="1" applyFill="1" applyBorder="1" applyAlignment="1">
      <alignment vertical="center"/>
    </xf>
    <xf numFmtId="49" fontId="15" fillId="7" borderId="34" xfId="0" applyNumberFormat="1" applyFont="1" applyFill="1" applyBorder="1" applyAlignment="1"/>
    <xf numFmtId="49" fontId="13" fillId="2" borderId="35" xfId="0" applyNumberFormat="1" applyFont="1" applyFill="1" applyBorder="1" applyAlignment="1">
      <alignment vertical="center"/>
    </xf>
    <xf numFmtId="9" fontId="15" fillId="2" borderId="36" xfId="0" applyNumberFormat="1" applyFont="1" applyFill="1" applyBorder="1" applyAlignment="1"/>
    <xf numFmtId="49" fontId="13" fillId="7" borderId="37" xfId="0" applyNumberFormat="1" applyFont="1" applyFill="1" applyBorder="1" applyAlignment="1">
      <alignment vertical="center"/>
    </xf>
    <xf numFmtId="167" fontId="13" fillId="7" borderId="38" xfId="0" applyNumberFormat="1" applyFont="1" applyFill="1" applyBorder="1" applyAlignment="1">
      <alignment vertical="center"/>
    </xf>
    <xf numFmtId="9" fontId="13" fillId="7" borderId="39" xfId="0" applyNumberFormat="1" applyFont="1" applyFill="1" applyBorder="1" applyAlignment="1">
      <alignment vertical="center"/>
    </xf>
    <xf numFmtId="0" fontId="15" fillId="8" borderId="42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3" xfId="0" applyNumberFormat="1" applyFont="1" applyFill="1" applyBorder="1" applyAlignment="1">
      <alignment vertical="center"/>
    </xf>
    <xf numFmtId="0" fontId="15" fillId="2" borderId="44" xfId="0" applyFont="1" applyFill="1" applyBorder="1" applyAlignment="1"/>
    <xf numFmtId="0" fontId="15" fillId="2" borderId="45" xfId="0" applyFont="1" applyFill="1" applyBorder="1" applyAlignment="1"/>
    <xf numFmtId="49" fontId="15" fillId="2" borderId="46" xfId="0" applyNumberFormat="1" applyFont="1" applyFill="1" applyBorder="1" applyAlignment="1">
      <alignment vertical="center"/>
    </xf>
    <xf numFmtId="0" fontId="15" fillId="2" borderId="47" xfId="0" applyFont="1" applyFill="1" applyBorder="1" applyAlignment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 applyAlignment="1"/>
    <xf numFmtId="0" fontId="15" fillId="2" borderId="50" xfId="0" applyFont="1" applyFill="1" applyBorder="1" applyAlignment="1"/>
    <xf numFmtId="0" fontId="13" fillId="6" borderId="22" xfId="0" applyFont="1" applyFill="1" applyBorder="1" applyAlignment="1">
      <alignment vertical="center"/>
    </xf>
    <xf numFmtId="0" fontId="10" fillId="8" borderId="21" xfId="0" applyFont="1" applyFill="1" applyBorder="1" applyAlignment="1">
      <alignment vertical="center"/>
    </xf>
    <xf numFmtId="49" fontId="18" fillId="8" borderId="22" xfId="0" applyNumberFormat="1" applyFont="1" applyFill="1" applyBorder="1" applyAlignment="1">
      <alignment vertical="center"/>
    </xf>
    <xf numFmtId="0" fontId="10" fillId="8" borderId="22" xfId="0" applyFont="1" applyFill="1" applyBorder="1" applyAlignment="1">
      <alignment vertical="center"/>
    </xf>
    <xf numFmtId="0" fontId="10" fillId="8" borderId="51" xfId="0" applyFont="1" applyFill="1" applyBorder="1" applyAlignment="1">
      <alignment vertical="center"/>
    </xf>
    <xf numFmtId="49" fontId="13" fillId="7" borderId="52" xfId="0" applyNumberFormat="1" applyFont="1" applyFill="1" applyBorder="1" applyAlignment="1">
      <alignment vertical="center"/>
    </xf>
    <xf numFmtId="0" fontId="13" fillId="7" borderId="53" xfId="0" applyNumberFormat="1" applyFont="1" applyFill="1" applyBorder="1" applyAlignment="1">
      <alignment vertical="center"/>
    </xf>
    <xf numFmtId="0" fontId="13" fillId="7" borderId="54" xfId="0" applyNumberFormat="1" applyFont="1" applyFill="1" applyBorder="1" applyAlignment="1">
      <alignment vertical="center"/>
    </xf>
    <xf numFmtId="167" fontId="13" fillId="7" borderId="39" xfId="0" applyNumberFormat="1" applyFont="1" applyFill="1" applyBorder="1" applyAlignment="1">
      <alignment vertical="center"/>
    </xf>
    <xf numFmtId="49" fontId="9" fillId="3" borderId="56" xfId="0" applyNumberFormat="1" applyFont="1" applyFill="1" applyBorder="1" applyAlignment="1">
      <alignment vertical="center"/>
    </xf>
    <xf numFmtId="0" fontId="9" fillId="3" borderId="56" xfId="0" applyFont="1" applyFill="1" applyBorder="1" applyAlignment="1">
      <alignment horizontal="center" vertical="center"/>
    </xf>
    <xf numFmtId="0" fontId="9" fillId="3" borderId="56" xfId="0" applyFont="1" applyFill="1" applyBorder="1" applyAlignment="1">
      <alignment vertical="center"/>
    </xf>
    <xf numFmtId="3" fontId="9" fillId="3" borderId="56" xfId="0" applyNumberFormat="1" applyFont="1" applyFill="1" applyBorder="1" applyAlignment="1">
      <alignment vertical="center"/>
    </xf>
    <xf numFmtId="3" fontId="4" fillId="2" borderId="55" xfId="0" applyNumberFormat="1" applyFont="1" applyFill="1" applyBorder="1" applyAlignment="1"/>
    <xf numFmtId="0" fontId="4" fillId="2" borderId="57" xfId="0" applyNumberFormat="1" applyFont="1" applyFill="1" applyBorder="1" applyAlignment="1"/>
    <xf numFmtId="3" fontId="4" fillId="2" borderId="57" xfId="0" applyNumberFormat="1" applyFont="1" applyFill="1" applyBorder="1" applyAlignment="1"/>
    <xf numFmtId="49" fontId="4" fillId="2" borderId="57" xfId="0" applyNumberFormat="1" applyFont="1" applyFill="1" applyBorder="1" applyAlignment="1"/>
    <xf numFmtId="0" fontId="19" fillId="2" borderId="10" xfId="0" applyFont="1" applyFill="1" applyBorder="1" applyAlignment="1"/>
    <xf numFmtId="0" fontId="19" fillId="0" borderId="0" xfId="0" applyFont="1" applyAlignment="1"/>
    <xf numFmtId="49" fontId="8" fillId="2" borderId="55" xfId="0" applyNumberFormat="1" applyFont="1" applyFill="1" applyBorder="1" applyAlignment="1">
      <alignment wrapText="1"/>
    </xf>
    <xf numFmtId="0" fontId="4" fillId="2" borderId="55" xfId="0" applyFont="1" applyFill="1" applyBorder="1" applyAlignment="1"/>
    <xf numFmtId="49" fontId="8" fillId="2" borderId="58" xfId="0" applyNumberFormat="1" applyFont="1" applyFill="1" applyBorder="1" applyAlignment="1"/>
    <xf numFmtId="0" fontId="4" fillId="2" borderId="58" xfId="0" applyFont="1" applyFill="1" applyBorder="1" applyAlignment="1"/>
    <xf numFmtId="3" fontId="4" fillId="2" borderId="58" xfId="0" applyNumberFormat="1" applyFont="1" applyFill="1" applyBorder="1" applyAlignment="1"/>
    <xf numFmtId="49" fontId="1" fillId="9" borderId="59" xfId="0" applyNumberFormat="1" applyFont="1" applyFill="1" applyBorder="1" applyAlignment="1">
      <alignment horizontal="center" vertical="center"/>
    </xf>
    <xf numFmtId="49" fontId="1" fillId="9" borderId="59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8" fillId="8" borderId="40" xfId="0" applyNumberFormat="1" applyFont="1" applyFill="1" applyBorder="1" applyAlignment="1">
      <alignment vertical="center"/>
    </xf>
    <xf numFmtId="0" fontId="13" fillId="8" borderId="41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49" fontId="3" fillId="3" borderId="6" xfId="0" applyNumberFormat="1" applyFont="1" applyFill="1" applyBorder="1" applyAlignment="1">
      <alignment horizontal="left" wrapText="1"/>
    </xf>
    <xf numFmtId="0" fontId="3" fillId="4" borderId="6" xfId="0" applyFont="1" applyFill="1" applyBorder="1" applyAlignment="1">
      <alignment horizontal="left" wrapText="1"/>
    </xf>
    <xf numFmtId="3" fontId="2" fillId="2" borderId="6" xfId="0" applyNumberFormat="1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49" fontId="4" fillId="2" borderId="6" xfId="0" applyNumberFormat="1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/>
    </xf>
    <xf numFmtId="3" fontId="4" fillId="2" borderId="6" xfId="0" applyNumberFormat="1" applyFont="1" applyFill="1" applyBorder="1" applyAlignment="1">
      <alignment horizontal="left" wrapText="1"/>
    </xf>
    <xf numFmtId="14" fontId="4" fillId="2" borderId="6" xfId="0" applyNumberFormat="1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3" fontId="4" fillId="2" borderId="6" xfId="0" applyNumberFormat="1" applyFont="1" applyFill="1" applyBorder="1" applyAlignment="1">
      <alignment horizontal="left"/>
    </xf>
    <xf numFmtId="49" fontId="20" fillId="2" borderId="6" xfId="0" applyNumberFormat="1" applyFont="1" applyFill="1" applyBorder="1" applyAlignment="1">
      <alignment horizontal="left" wrapText="1"/>
    </xf>
    <xf numFmtId="0" fontId="20" fillId="2" borderId="6" xfId="0" applyNumberFormat="1" applyFont="1" applyFill="1" applyBorder="1" applyAlignment="1">
      <alignment horizontal="left" wrapText="1"/>
    </xf>
    <xf numFmtId="3" fontId="20" fillId="2" borderId="6" xfId="0" applyNumberFormat="1" applyFont="1" applyFill="1" applyBorder="1" applyAlignment="1">
      <alignment horizontal="left" wrapText="1"/>
    </xf>
    <xf numFmtId="49" fontId="8" fillId="2" borderId="6" xfId="0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3" fontId="1" fillId="5" borderId="32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70184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84150"/>
          <a:ext cx="58547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2"/>
  <sheetViews>
    <sheetView tabSelected="1" topLeftCell="A44" workbookViewId="0">
      <selection activeCell="G57" sqref="G57"/>
    </sheetView>
  </sheetViews>
  <sheetFormatPr defaultColWidth="11.42578125" defaultRowHeight="15"/>
  <cols>
    <col min="1" max="1" width="4.42578125" customWidth="1"/>
    <col min="2" max="2" width="16.7109375" customWidth="1"/>
    <col min="3" max="3" width="19.42578125" customWidth="1"/>
    <col min="4" max="4" width="9.42578125" customWidth="1"/>
    <col min="5" max="5" width="14.42578125" customWidth="1"/>
    <col min="6" max="6" width="11" customWidth="1"/>
    <col min="7" max="7" width="12.42578125" customWidth="1"/>
  </cols>
  <sheetData>
    <row r="1" spans="1:7">
      <c r="A1" s="1"/>
      <c r="B1" s="1"/>
      <c r="C1" s="1"/>
      <c r="D1" s="1"/>
      <c r="E1" s="1"/>
      <c r="F1" s="1"/>
      <c r="G1" s="1"/>
    </row>
    <row r="2" spans="1:7">
      <c r="A2" s="1"/>
      <c r="B2" s="1"/>
      <c r="C2" s="1"/>
      <c r="D2" s="1"/>
      <c r="E2" s="1"/>
      <c r="F2" s="1"/>
      <c r="G2" s="1"/>
    </row>
    <row r="3" spans="1:7">
      <c r="A3" s="1"/>
      <c r="B3" s="1"/>
      <c r="C3" s="1"/>
      <c r="D3" s="1"/>
      <c r="E3" s="1"/>
      <c r="F3" s="1"/>
      <c r="G3" s="1"/>
    </row>
    <row r="4" spans="1:7">
      <c r="A4" s="1"/>
      <c r="B4" s="1"/>
      <c r="C4" s="1"/>
      <c r="D4" s="1"/>
      <c r="E4" s="1"/>
      <c r="F4" s="1"/>
      <c r="G4" s="1"/>
    </row>
    <row r="5" spans="1:7">
      <c r="A5" s="1"/>
      <c r="B5" s="1"/>
      <c r="C5" s="1"/>
      <c r="D5" s="1"/>
      <c r="E5" s="1"/>
      <c r="F5" s="1"/>
      <c r="G5" s="1"/>
    </row>
    <row r="6" spans="1:7">
      <c r="A6" s="1"/>
      <c r="B6" s="1"/>
      <c r="C6" s="1"/>
      <c r="D6" s="1"/>
      <c r="E6" s="1"/>
      <c r="F6" s="1"/>
      <c r="G6" s="1"/>
    </row>
    <row r="7" spans="1:7">
      <c r="A7" s="1"/>
      <c r="B7" s="1"/>
      <c r="C7" s="1"/>
      <c r="D7" s="1"/>
      <c r="E7" s="1"/>
      <c r="F7" s="1"/>
      <c r="G7" s="1"/>
    </row>
    <row r="8" spans="1:7">
      <c r="A8" s="1"/>
      <c r="B8" s="2"/>
      <c r="C8" s="3"/>
      <c r="D8" s="1"/>
      <c r="E8" s="3"/>
      <c r="F8" s="3"/>
      <c r="G8" s="3"/>
    </row>
    <row r="9" spans="1:7">
      <c r="A9" s="4"/>
      <c r="B9" s="133" t="s">
        <v>0</v>
      </c>
      <c r="C9" s="134" t="s">
        <v>1</v>
      </c>
      <c r="D9" s="135"/>
      <c r="E9" s="136" t="s">
        <v>2</v>
      </c>
      <c r="F9" s="137"/>
      <c r="G9" s="138">
        <v>300</v>
      </c>
    </row>
    <row r="10" spans="1:7">
      <c r="A10" s="4"/>
      <c r="B10" s="139" t="s">
        <v>3</v>
      </c>
      <c r="C10" s="140" t="s">
        <v>4</v>
      </c>
      <c r="D10" s="141"/>
      <c r="E10" s="142" t="s">
        <v>5</v>
      </c>
      <c r="F10" s="143"/>
      <c r="G10" s="144" t="s">
        <v>6</v>
      </c>
    </row>
    <row r="11" spans="1:7">
      <c r="A11" s="4"/>
      <c r="B11" s="139" t="s">
        <v>7</v>
      </c>
      <c r="C11" s="144" t="s">
        <v>8</v>
      </c>
      <c r="D11" s="141"/>
      <c r="E11" s="142" t="s">
        <v>9</v>
      </c>
      <c r="F11" s="143"/>
      <c r="G11" s="151">
        <v>1500</v>
      </c>
    </row>
    <row r="12" spans="1:7">
      <c r="A12" s="4"/>
      <c r="B12" s="139" t="s">
        <v>10</v>
      </c>
      <c r="C12" s="145" t="s">
        <v>11</v>
      </c>
      <c r="D12" s="141"/>
      <c r="E12" s="144" t="s">
        <v>12</v>
      </c>
      <c r="F12" s="146"/>
      <c r="G12" s="147">
        <f>(G9*G11)</f>
        <v>450000</v>
      </c>
    </row>
    <row r="13" spans="1:7">
      <c r="A13" s="4"/>
      <c r="B13" s="139" t="s">
        <v>13</v>
      </c>
      <c r="C13" s="144" t="s">
        <v>14</v>
      </c>
      <c r="D13" s="141"/>
      <c r="E13" s="142" t="s">
        <v>15</v>
      </c>
      <c r="F13" s="143"/>
      <c r="G13" s="144" t="s">
        <v>16</v>
      </c>
    </row>
    <row r="14" spans="1:7">
      <c r="A14" s="4"/>
      <c r="B14" s="139" t="s">
        <v>17</v>
      </c>
      <c r="C14" s="144" t="s">
        <v>14</v>
      </c>
      <c r="D14" s="141"/>
      <c r="E14" s="142" t="s">
        <v>18</v>
      </c>
      <c r="F14" s="143"/>
      <c r="G14" s="144" t="s">
        <v>6</v>
      </c>
    </row>
    <row r="15" spans="1:7" ht="25.5">
      <c r="A15" s="4"/>
      <c r="B15" s="139" t="s">
        <v>19</v>
      </c>
      <c r="C15" s="148">
        <v>44165</v>
      </c>
      <c r="D15" s="141"/>
      <c r="E15" s="149" t="s">
        <v>20</v>
      </c>
      <c r="F15" s="150"/>
      <c r="G15" s="145" t="s">
        <v>21</v>
      </c>
    </row>
    <row r="16" spans="1:7">
      <c r="A16" s="1"/>
      <c r="B16" s="5"/>
      <c r="C16" s="6"/>
      <c r="D16" s="7"/>
      <c r="E16" s="8"/>
      <c r="F16" s="8"/>
      <c r="G16" s="9"/>
    </row>
    <row r="17" spans="1:7">
      <c r="A17" s="10"/>
      <c r="B17" s="129" t="s">
        <v>22</v>
      </c>
      <c r="C17" s="130"/>
      <c r="D17" s="130"/>
      <c r="E17" s="130"/>
      <c r="F17" s="130"/>
      <c r="G17" s="130"/>
    </row>
    <row r="18" spans="1:7">
      <c r="A18" s="1"/>
      <c r="B18" s="11"/>
      <c r="C18" s="12"/>
      <c r="D18" s="12"/>
      <c r="E18" s="12"/>
      <c r="F18" s="13"/>
      <c r="G18" s="13"/>
    </row>
    <row r="19" spans="1:7">
      <c r="A19" s="4"/>
      <c r="B19" s="14" t="s">
        <v>23</v>
      </c>
      <c r="C19" s="15"/>
      <c r="D19" s="16"/>
      <c r="E19" s="16"/>
      <c r="F19" s="16"/>
      <c r="G19" s="16"/>
    </row>
    <row r="20" spans="1:7" ht="24">
      <c r="A20" s="10"/>
      <c r="B20" s="17" t="s">
        <v>24</v>
      </c>
      <c r="C20" s="17" t="s">
        <v>25</v>
      </c>
      <c r="D20" s="17" t="s">
        <v>26</v>
      </c>
      <c r="E20" s="17" t="s">
        <v>27</v>
      </c>
      <c r="F20" s="17" t="s">
        <v>28</v>
      </c>
      <c r="G20" s="17" t="s">
        <v>29</v>
      </c>
    </row>
    <row r="21" spans="1:7" s="118" customFormat="1" ht="14.25">
      <c r="A21" s="117"/>
      <c r="B21" s="152" t="s">
        <v>30</v>
      </c>
      <c r="C21" s="152" t="s">
        <v>31</v>
      </c>
      <c r="D21" s="153">
        <v>3.5</v>
      </c>
      <c r="E21" s="152" t="s">
        <v>32</v>
      </c>
      <c r="F21" s="154">
        <v>16000</v>
      </c>
      <c r="G21" s="154">
        <f>(D21*F21)</f>
        <v>56000</v>
      </c>
    </row>
    <row r="22" spans="1:7">
      <c r="A22" s="10"/>
      <c r="B22" s="19" t="s">
        <v>33</v>
      </c>
      <c r="C22" s="20"/>
      <c r="D22" s="20"/>
      <c r="E22" s="20"/>
      <c r="F22" s="21"/>
      <c r="G22" s="22">
        <f>SUM(G21:G21)</f>
        <v>56000</v>
      </c>
    </row>
    <row r="23" spans="1:7">
      <c r="A23" s="10"/>
      <c r="B23" s="11"/>
      <c r="C23" s="13"/>
      <c r="D23" s="13"/>
      <c r="E23" s="13"/>
      <c r="F23" s="23"/>
      <c r="G23" s="23"/>
    </row>
    <row r="24" spans="1:7">
      <c r="A24" s="1"/>
      <c r="B24" s="24" t="s">
        <v>34</v>
      </c>
      <c r="C24" s="25"/>
      <c r="D24" s="26"/>
      <c r="E24" s="26"/>
      <c r="F24" s="27"/>
      <c r="G24" s="27"/>
    </row>
    <row r="25" spans="1:7" ht="24">
      <c r="A25" s="4"/>
      <c r="B25" s="28" t="s">
        <v>24</v>
      </c>
      <c r="C25" s="29" t="s">
        <v>25</v>
      </c>
      <c r="D25" s="29" t="s">
        <v>26</v>
      </c>
      <c r="E25" s="28" t="s">
        <v>27</v>
      </c>
      <c r="F25" s="29" t="s">
        <v>28</v>
      </c>
      <c r="G25" s="28" t="s">
        <v>29</v>
      </c>
    </row>
    <row r="26" spans="1:7">
      <c r="A26" s="4"/>
      <c r="B26" s="30"/>
      <c r="C26" s="31"/>
      <c r="D26" s="31"/>
      <c r="E26" s="31"/>
      <c r="F26" s="30"/>
      <c r="G26" s="30"/>
    </row>
    <row r="27" spans="1:7">
      <c r="A27" s="4"/>
      <c r="B27" s="32" t="s">
        <v>35</v>
      </c>
      <c r="C27" s="33"/>
      <c r="D27" s="33"/>
      <c r="E27" s="33"/>
      <c r="F27" s="34"/>
      <c r="G27" s="34"/>
    </row>
    <row r="28" spans="1:7">
      <c r="A28" s="4"/>
      <c r="B28" s="35"/>
      <c r="C28" s="36"/>
      <c r="D28" s="36"/>
      <c r="E28" s="36"/>
      <c r="F28" s="37"/>
      <c r="G28" s="37"/>
    </row>
    <row r="29" spans="1:7">
      <c r="A29" s="1"/>
      <c r="B29" s="24" t="s">
        <v>36</v>
      </c>
      <c r="C29" s="25"/>
      <c r="D29" s="26"/>
      <c r="E29" s="26"/>
      <c r="F29" s="27"/>
      <c r="G29" s="27"/>
    </row>
    <row r="30" spans="1:7" ht="24">
      <c r="A30" s="4"/>
      <c r="B30" s="38" t="s">
        <v>24</v>
      </c>
      <c r="C30" s="38" t="s">
        <v>25</v>
      </c>
      <c r="D30" s="38" t="s">
        <v>26</v>
      </c>
      <c r="E30" s="38" t="s">
        <v>27</v>
      </c>
      <c r="F30" s="39" t="s">
        <v>28</v>
      </c>
      <c r="G30" s="38" t="s">
        <v>29</v>
      </c>
    </row>
    <row r="31" spans="1:7">
      <c r="A31" s="66"/>
      <c r="B31" s="124"/>
      <c r="C31" s="124"/>
      <c r="D31" s="124"/>
      <c r="E31" s="124"/>
      <c r="F31" s="125"/>
      <c r="G31" s="124"/>
    </row>
    <row r="32" spans="1:7">
      <c r="A32" s="10"/>
      <c r="B32" s="40" t="s">
        <v>37</v>
      </c>
      <c r="C32" s="41"/>
      <c r="D32" s="41"/>
      <c r="E32" s="41"/>
      <c r="F32" s="42"/>
      <c r="G32" s="43"/>
    </row>
    <row r="33" spans="1:7">
      <c r="A33" s="4"/>
      <c r="B33" s="35"/>
      <c r="C33" s="36"/>
      <c r="D33" s="36"/>
      <c r="E33" s="36"/>
      <c r="F33" s="37"/>
      <c r="G33" s="37"/>
    </row>
    <row r="34" spans="1:7">
      <c r="A34" s="1"/>
      <c r="B34" s="24" t="s">
        <v>38</v>
      </c>
      <c r="C34" s="25"/>
      <c r="D34" s="26"/>
      <c r="E34" s="26"/>
      <c r="F34" s="27"/>
      <c r="G34" s="27"/>
    </row>
    <row r="35" spans="1:7" ht="24">
      <c r="A35" s="4"/>
      <c r="B35" s="39" t="s">
        <v>39</v>
      </c>
      <c r="C35" s="39" t="s">
        <v>40</v>
      </c>
      <c r="D35" s="39" t="s">
        <v>41</v>
      </c>
      <c r="E35" s="39" t="s">
        <v>27</v>
      </c>
      <c r="F35" s="39" t="s">
        <v>28</v>
      </c>
      <c r="G35" s="39" t="s">
        <v>29</v>
      </c>
    </row>
    <row r="36" spans="1:7" ht="25.5">
      <c r="A36" s="4"/>
      <c r="B36" s="155" t="s">
        <v>42</v>
      </c>
      <c r="C36" s="156"/>
      <c r="D36" s="156"/>
      <c r="E36" s="156"/>
      <c r="F36" s="156"/>
      <c r="G36" s="156"/>
    </row>
    <row r="37" spans="1:7">
      <c r="A37" s="10"/>
      <c r="B37" s="127" t="s">
        <v>43</v>
      </c>
      <c r="C37" s="127" t="s">
        <v>44</v>
      </c>
      <c r="D37" s="45">
        <v>50</v>
      </c>
      <c r="E37" s="127" t="s">
        <v>45</v>
      </c>
      <c r="F37" s="46">
        <v>420</v>
      </c>
      <c r="G37" s="46">
        <f>(D37*F37)</f>
        <v>21000</v>
      </c>
    </row>
    <row r="38" spans="1:7">
      <c r="A38" s="10"/>
      <c r="B38" s="127" t="s">
        <v>46</v>
      </c>
      <c r="C38" s="127" t="s">
        <v>47</v>
      </c>
      <c r="D38" s="45">
        <v>50</v>
      </c>
      <c r="E38" s="127" t="s">
        <v>48</v>
      </c>
      <c r="F38" s="46">
        <v>450</v>
      </c>
      <c r="G38" s="46">
        <f>(D38*F38)</f>
        <v>22500</v>
      </c>
    </row>
    <row r="39" spans="1:7" ht="25.5">
      <c r="A39" s="10"/>
      <c r="B39" s="119" t="s">
        <v>49</v>
      </c>
      <c r="C39" s="120"/>
      <c r="D39" s="120"/>
      <c r="E39" s="120"/>
      <c r="F39" s="113"/>
      <c r="G39" s="113"/>
    </row>
    <row r="40" spans="1:7">
      <c r="A40" s="66"/>
      <c r="B40" s="116" t="s">
        <v>50</v>
      </c>
      <c r="C40" s="116" t="s">
        <v>47</v>
      </c>
      <c r="D40" s="114">
        <v>400</v>
      </c>
      <c r="E40" s="116" t="s">
        <v>51</v>
      </c>
      <c r="F40" s="115">
        <v>133</v>
      </c>
      <c r="G40" s="115">
        <f>(D40*F40)</f>
        <v>53200</v>
      </c>
    </row>
    <row r="41" spans="1:7">
      <c r="A41" s="10"/>
      <c r="B41" s="121" t="s">
        <v>52</v>
      </c>
      <c r="C41" s="122"/>
      <c r="D41" s="122"/>
      <c r="E41" s="122"/>
      <c r="F41" s="123"/>
      <c r="G41" s="123"/>
    </row>
    <row r="42" spans="1:7">
      <c r="A42" s="10"/>
      <c r="B42" s="127" t="s">
        <v>53</v>
      </c>
      <c r="C42" s="128" t="s">
        <v>54</v>
      </c>
      <c r="D42" s="128">
        <v>3.75</v>
      </c>
      <c r="E42" s="128" t="s">
        <v>55</v>
      </c>
      <c r="F42" s="46">
        <v>700</v>
      </c>
      <c r="G42" s="46">
        <f>(D42*F42)</f>
        <v>2625</v>
      </c>
    </row>
    <row r="43" spans="1:7">
      <c r="A43" s="66"/>
      <c r="B43" s="127" t="s">
        <v>56</v>
      </c>
      <c r="C43" s="128" t="s">
        <v>54</v>
      </c>
      <c r="D43" s="128">
        <v>3.75</v>
      </c>
      <c r="E43" s="128" t="s">
        <v>55</v>
      </c>
      <c r="F43" s="46">
        <v>994</v>
      </c>
      <c r="G43" s="46">
        <f>(D43*F43)</f>
        <v>3727.5</v>
      </c>
    </row>
    <row r="44" spans="1:7" ht="25.5">
      <c r="A44" s="66"/>
      <c r="B44" s="126" t="s">
        <v>57</v>
      </c>
      <c r="C44" s="128" t="s">
        <v>54</v>
      </c>
      <c r="D44" s="128">
        <v>3.125</v>
      </c>
      <c r="E44" s="128" t="s">
        <v>55</v>
      </c>
      <c r="F44" s="46">
        <v>365</v>
      </c>
      <c r="G44" s="46">
        <f>(D44*F44)</f>
        <v>1140.625</v>
      </c>
    </row>
    <row r="45" spans="1:7">
      <c r="A45" s="66"/>
      <c r="B45" s="127" t="s">
        <v>58</v>
      </c>
      <c r="C45" s="128" t="s">
        <v>54</v>
      </c>
      <c r="D45" s="128">
        <v>1</v>
      </c>
      <c r="E45" s="128" t="s">
        <v>59</v>
      </c>
      <c r="F45" s="46">
        <v>1772</v>
      </c>
      <c r="G45" s="46">
        <f>(D45*F45)</f>
        <v>1772</v>
      </c>
    </row>
    <row r="46" spans="1:7">
      <c r="A46" s="66"/>
      <c r="B46" s="109" t="s">
        <v>60</v>
      </c>
      <c r="C46" s="110"/>
      <c r="D46" s="110"/>
      <c r="E46" s="110"/>
      <c r="F46" s="111"/>
      <c r="G46" s="112">
        <f>SUM(G36:G45)</f>
        <v>105965.125</v>
      </c>
    </row>
    <row r="47" spans="1:7">
      <c r="A47" s="4"/>
      <c r="B47" s="35"/>
      <c r="C47" s="36"/>
      <c r="D47" s="36"/>
      <c r="E47" s="47"/>
      <c r="F47" s="37"/>
      <c r="G47" s="37"/>
    </row>
    <row r="48" spans="1:7">
      <c r="A48" s="1"/>
      <c r="B48" s="24" t="s">
        <v>61</v>
      </c>
      <c r="C48" s="25"/>
      <c r="D48" s="26"/>
      <c r="E48" s="26"/>
      <c r="F48" s="27"/>
      <c r="G48" s="27"/>
    </row>
    <row r="49" spans="1:7" ht="24">
      <c r="A49" s="4"/>
      <c r="B49" s="38" t="s">
        <v>62</v>
      </c>
      <c r="C49" s="39" t="s">
        <v>40</v>
      </c>
      <c r="D49" s="39" t="s">
        <v>41</v>
      </c>
      <c r="E49" s="38" t="s">
        <v>27</v>
      </c>
      <c r="F49" s="39" t="s">
        <v>28</v>
      </c>
      <c r="G49" s="38" t="s">
        <v>29</v>
      </c>
    </row>
    <row r="50" spans="1:7">
      <c r="A50" s="4"/>
      <c r="B50" s="126"/>
      <c r="C50" s="44"/>
      <c r="D50" s="46"/>
      <c r="E50" s="18"/>
      <c r="F50" s="48"/>
      <c r="G50" s="46"/>
    </row>
    <row r="51" spans="1:7">
      <c r="A51" s="10"/>
      <c r="B51" s="49" t="s">
        <v>63</v>
      </c>
      <c r="C51" s="50"/>
      <c r="D51" s="50"/>
      <c r="E51" s="50"/>
      <c r="F51" s="51"/>
      <c r="G51" s="52"/>
    </row>
    <row r="52" spans="1:7">
      <c r="A52" s="4"/>
      <c r="B52" s="69"/>
      <c r="C52" s="69"/>
      <c r="D52" s="69"/>
      <c r="E52" s="69"/>
      <c r="F52" s="70"/>
      <c r="G52" s="70"/>
    </row>
    <row r="53" spans="1:7">
      <c r="A53" s="1"/>
      <c r="B53" s="71" t="s">
        <v>64</v>
      </c>
      <c r="C53" s="72"/>
      <c r="D53" s="72"/>
      <c r="E53" s="72"/>
      <c r="F53" s="72"/>
      <c r="G53" s="73">
        <f>G22+G32+G46+G51</f>
        <v>161965.125</v>
      </c>
    </row>
    <row r="54" spans="1:7">
      <c r="A54" s="66"/>
      <c r="B54" s="74" t="s">
        <v>65</v>
      </c>
      <c r="C54" s="54"/>
      <c r="D54" s="54"/>
      <c r="E54" s="54"/>
      <c r="F54" s="54"/>
      <c r="G54" s="75">
        <f>G53*0.05</f>
        <v>8098.2562500000004</v>
      </c>
    </row>
    <row r="55" spans="1:7">
      <c r="A55" s="66"/>
      <c r="B55" s="76" t="s">
        <v>66</v>
      </c>
      <c r="C55" s="53"/>
      <c r="D55" s="53"/>
      <c r="E55" s="53"/>
      <c r="F55" s="53"/>
      <c r="G55" s="77">
        <f>G54+G53</f>
        <v>170063.38125000001</v>
      </c>
    </row>
    <row r="56" spans="1:7">
      <c r="A56" s="66"/>
      <c r="B56" s="74" t="s">
        <v>67</v>
      </c>
      <c r="C56" s="54"/>
      <c r="D56" s="54"/>
      <c r="E56" s="54"/>
      <c r="F56" s="54"/>
      <c r="G56" s="75">
        <f>G12</f>
        <v>450000</v>
      </c>
    </row>
    <row r="57" spans="1:7">
      <c r="A57" s="66"/>
      <c r="B57" s="78" t="s">
        <v>68</v>
      </c>
      <c r="C57" s="79"/>
      <c r="D57" s="79"/>
      <c r="E57" s="79"/>
      <c r="F57" s="79"/>
      <c r="G57" s="157">
        <v>279937</v>
      </c>
    </row>
    <row r="58" spans="1:7">
      <c r="A58" s="66"/>
      <c r="B58" s="67" t="s">
        <v>69</v>
      </c>
      <c r="C58" s="68"/>
      <c r="D58" s="68"/>
      <c r="E58" s="68"/>
      <c r="F58" s="68"/>
      <c r="G58" s="63"/>
    </row>
    <row r="59" spans="1:7" ht="15.75" thickBot="1">
      <c r="A59" s="66"/>
      <c r="B59" s="80"/>
      <c r="C59" s="68"/>
      <c r="D59" s="68"/>
      <c r="E59" s="68"/>
      <c r="F59" s="68"/>
      <c r="G59" s="63"/>
    </row>
    <row r="60" spans="1:7">
      <c r="A60" s="66"/>
      <c r="B60" s="92" t="s">
        <v>70</v>
      </c>
      <c r="C60" s="93"/>
      <c r="D60" s="93"/>
      <c r="E60" s="93"/>
      <c r="F60" s="94"/>
      <c r="G60" s="63"/>
    </row>
    <row r="61" spans="1:7">
      <c r="A61" s="66"/>
      <c r="B61" s="95" t="s">
        <v>71</v>
      </c>
      <c r="C61" s="65"/>
      <c r="D61" s="65"/>
      <c r="E61" s="65"/>
      <c r="F61" s="96"/>
      <c r="G61" s="63"/>
    </row>
    <row r="62" spans="1:7">
      <c r="A62" s="66"/>
      <c r="B62" s="95" t="s">
        <v>72</v>
      </c>
      <c r="C62" s="65"/>
      <c r="D62" s="65"/>
      <c r="E62" s="65"/>
      <c r="F62" s="96"/>
      <c r="G62" s="63"/>
    </row>
    <row r="63" spans="1:7">
      <c r="A63" s="66"/>
      <c r="B63" s="95" t="s">
        <v>73</v>
      </c>
      <c r="C63" s="65"/>
      <c r="D63" s="65"/>
      <c r="E63" s="65"/>
      <c r="F63" s="96"/>
      <c r="G63" s="63"/>
    </row>
    <row r="64" spans="1:7">
      <c r="A64" s="66"/>
      <c r="B64" s="95" t="s">
        <v>74</v>
      </c>
      <c r="C64" s="65"/>
      <c r="D64" s="65"/>
      <c r="E64" s="65"/>
      <c r="F64" s="96"/>
      <c r="G64" s="63"/>
    </row>
    <row r="65" spans="1:7">
      <c r="A65" s="66"/>
      <c r="B65" s="95" t="s">
        <v>75</v>
      </c>
      <c r="C65" s="65"/>
      <c r="D65" s="65"/>
      <c r="E65" s="65"/>
      <c r="F65" s="96"/>
      <c r="G65" s="63"/>
    </row>
    <row r="66" spans="1:7" ht="15.75" thickBot="1">
      <c r="A66" s="66"/>
      <c r="B66" s="97" t="s">
        <v>76</v>
      </c>
      <c r="C66" s="98"/>
      <c r="D66" s="98"/>
      <c r="E66" s="98"/>
      <c r="F66" s="99"/>
      <c r="G66" s="63"/>
    </row>
    <row r="67" spans="1:7">
      <c r="A67" s="66"/>
      <c r="B67" s="90"/>
      <c r="C67" s="65"/>
      <c r="D67" s="65"/>
      <c r="E67" s="65"/>
      <c r="F67" s="65"/>
      <c r="G67" s="63"/>
    </row>
    <row r="68" spans="1:7" ht="15.75" thickBot="1">
      <c r="A68" s="66"/>
      <c r="B68" s="131" t="s">
        <v>77</v>
      </c>
      <c r="C68" s="132"/>
      <c r="D68" s="89"/>
      <c r="E68" s="56"/>
      <c r="F68" s="56"/>
      <c r="G68" s="63"/>
    </row>
    <row r="69" spans="1:7">
      <c r="A69" s="66"/>
      <c r="B69" s="82" t="s">
        <v>62</v>
      </c>
      <c r="C69" s="57" t="s">
        <v>78</v>
      </c>
      <c r="D69" s="83" t="s">
        <v>79</v>
      </c>
      <c r="E69" s="56"/>
      <c r="F69" s="56"/>
      <c r="G69" s="63"/>
    </row>
    <row r="70" spans="1:7">
      <c r="A70" s="66"/>
      <c r="B70" s="84" t="s">
        <v>80</v>
      </c>
      <c r="C70" s="58">
        <v>56000</v>
      </c>
      <c r="D70" s="85">
        <f>(C70/C76)</f>
        <v>0.32928973380453125</v>
      </c>
      <c r="E70" s="56"/>
      <c r="F70" s="56"/>
      <c r="G70" s="63"/>
    </row>
    <row r="71" spans="1:7">
      <c r="A71" s="66"/>
      <c r="B71" s="84" t="s">
        <v>81</v>
      </c>
      <c r="C71" s="59">
        <v>0</v>
      </c>
      <c r="D71" s="85">
        <v>0</v>
      </c>
      <c r="E71" s="56"/>
      <c r="F71" s="56"/>
      <c r="G71" s="63"/>
    </row>
    <row r="72" spans="1:7">
      <c r="A72" s="66"/>
      <c r="B72" s="84" t="s">
        <v>82</v>
      </c>
      <c r="C72" s="58">
        <v>0</v>
      </c>
      <c r="D72" s="85">
        <f>(C72/C76)</f>
        <v>0</v>
      </c>
      <c r="E72" s="56"/>
      <c r="F72" s="56"/>
      <c r="G72" s="63"/>
    </row>
    <row r="73" spans="1:7">
      <c r="A73" s="66"/>
      <c r="B73" s="84" t="s">
        <v>39</v>
      </c>
      <c r="C73" s="58">
        <v>105965</v>
      </c>
      <c r="D73" s="85">
        <f>(C73/C76)</f>
        <v>0.62309261861780629</v>
      </c>
      <c r="E73" s="56"/>
      <c r="F73" s="56"/>
      <c r="G73" s="63"/>
    </row>
    <row r="74" spans="1:7">
      <c r="A74" s="66"/>
      <c r="B74" s="84" t="s">
        <v>83</v>
      </c>
      <c r="C74" s="60">
        <v>0</v>
      </c>
      <c r="D74" s="85">
        <f>(C74/C76)</f>
        <v>0</v>
      </c>
      <c r="E74" s="62"/>
      <c r="F74" s="62"/>
      <c r="G74" s="63"/>
    </row>
    <row r="75" spans="1:7">
      <c r="A75" s="66"/>
      <c r="B75" s="84" t="s">
        <v>84</v>
      </c>
      <c r="C75" s="60">
        <v>8098</v>
      </c>
      <c r="D75" s="85">
        <f>(C75/C76)</f>
        <v>4.7617647577662396E-2</v>
      </c>
      <c r="E75" s="62"/>
      <c r="F75" s="62"/>
      <c r="G75" s="63"/>
    </row>
    <row r="76" spans="1:7" ht="15.75" thickBot="1">
      <c r="A76" s="66"/>
      <c r="B76" s="86" t="s">
        <v>85</v>
      </c>
      <c r="C76" s="87">
        <f>SUM(C70:C75)</f>
        <v>170063</v>
      </c>
      <c r="D76" s="88">
        <f>SUM(D70:D75)</f>
        <v>1</v>
      </c>
      <c r="E76" s="62"/>
      <c r="F76" s="62"/>
      <c r="G76" s="63"/>
    </row>
    <row r="77" spans="1:7">
      <c r="A77" s="66"/>
      <c r="B77" s="80"/>
      <c r="C77" s="68"/>
      <c r="D77" s="68"/>
      <c r="E77" s="68"/>
      <c r="F77" s="68"/>
      <c r="G77" s="63"/>
    </row>
    <row r="78" spans="1:7">
      <c r="A78" s="66"/>
      <c r="B78" s="81"/>
      <c r="C78" s="68"/>
      <c r="D78" s="68"/>
      <c r="E78" s="68"/>
      <c r="F78" s="68"/>
      <c r="G78" s="63"/>
    </row>
    <row r="79" spans="1:7" ht="15.75" thickBot="1">
      <c r="A79" s="66"/>
      <c r="B79" s="101"/>
      <c r="C79" s="102" t="s">
        <v>86</v>
      </c>
      <c r="D79" s="103"/>
      <c r="E79" s="104"/>
      <c r="F79" s="61"/>
      <c r="G79" s="63"/>
    </row>
    <row r="80" spans="1:7">
      <c r="A80" s="55"/>
      <c r="B80" s="105" t="s">
        <v>87</v>
      </c>
      <c r="C80" s="106">
        <v>290</v>
      </c>
      <c r="D80" s="106">
        <v>300</v>
      </c>
      <c r="E80" s="107">
        <v>310</v>
      </c>
      <c r="F80" s="100"/>
      <c r="G80" s="64"/>
    </row>
    <row r="81" spans="1:7" ht="15.75" thickBot="1">
      <c r="A81" s="66"/>
      <c r="B81" s="86" t="s">
        <v>88</v>
      </c>
      <c r="C81" s="87">
        <f>(G55/C80)</f>
        <v>586.42545258620692</v>
      </c>
      <c r="D81" s="87">
        <f>(G55/D80)</f>
        <v>566.87793750000003</v>
      </c>
      <c r="E81" s="108">
        <f>(G55/E80)</f>
        <v>548.59155241935491</v>
      </c>
      <c r="F81" s="100"/>
      <c r="G81" s="64"/>
    </row>
    <row r="82" spans="1:7">
      <c r="A82" s="66"/>
      <c r="B82" s="91" t="s">
        <v>89</v>
      </c>
      <c r="C82" s="65"/>
      <c r="D82" s="65"/>
      <c r="E82" s="65"/>
      <c r="F82" s="65"/>
      <c r="G82" s="65"/>
    </row>
  </sheetData>
  <mergeCells count="8">
    <mergeCell ref="B17:G17"/>
    <mergeCell ref="B68:C68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BENI LAGOS ANA MARIA</cp:lastModifiedBy>
  <cp:revision/>
  <dcterms:created xsi:type="dcterms:W3CDTF">2020-11-27T12:49:26Z</dcterms:created>
  <dcterms:modified xsi:type="dcterms:W3CDTF">2021-03-19T00:42:28Z</dcterms:modified>
  <cp:category/>
  <cp:contentStatus/>
</cp:coreProperties>
</file>