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urepto\"/>
    </mc:Choice>
  </mc:AlternateContent>
  <bookViews>
    <workbookView xWindow="-105" yWindow="-105" windowWidth="19425" windowHeight="10425"/>
  </bookViews>
  <sheets>
    <sheet name="Cebolla" sheetId="1" r:id="rId1"/>
  </sheets>
  <calcPr calcId="162913"/>
</workbook>
</file>

<file path=xl/calcChain.xml><?xml version="1.0" encoding="utf-8"?>
<calcChain xmlns="http://schemas.openxmlformats.org/spreadsheetml/2006/main">
  <c r="F105" i="1" l="1"/>
  <c r="E105" i="1"/>
  <c r="D105" i="1"/>
  <c r="H57" i="1" l="1"/>
  <c r="H61" i="1"/>
  <c r="H62" i="1"/>
  <c r="H67" i="1"/>
  <c r="H68" i="1"/>
  <c r="H25" i="1"/>
  <c r="H74" i="1"/>
  <c r="H37" i="1" l="1"/>
  <c r="H38" i="1"/>
  <c r="H39" i="1"/>
  <c r="H40" i="1"/>
  <c r="H41" i="1"/>
  <c r="H42" i="1"/>
  <c r="H22" i="1"/>
  <c r="H23" i="1"/>
  <c r="H24" i="1"/>
  <c r="H26" i="1"/>
  <c r="H63" i="1" l="1"/>
  <c r="H65" i="1"/>
  <c r="H66" i="1"/>
  <c r="H36" i="1" l="1"/>
  <c r="H73" i="1"/>
  <c r="H75" i="1" s="1"/>
  <c r="H59" i="1" l="1"/>
  <c r="H55" i="1"/>
  <c r="H53" i="1"/>
  <c r="D100" i="1" l="1"/>
  <c r="E97" i="1" s="1"/>
  <c r="H54" i="1"/>
  <c r="H58" i="1"/>
  <c r="H51" i="1"/>
  <c r="H50" i="1"/>
  <c r="H48" i="1"/>
  <c r="H21" i="1"/>
  <c r="H12" i="1"/>
  <c r="H80" i="1" s="1"/>
  <c r="H69" i="1" l="1"/>
  <c r="E94" i="1"/>
  <c r="E98" i="1"/>
  <c r="E99" i="1"/>
  <c r="H27" i="1"/>
  <c r="E96" i="1"/>
  <c r="H43" i="1"/>
  <c r="E100" i="1" l="1"/>
  <c r="H77" i="1"/>
  <c r="H78" i="1" s="1"/>
  <c r="H79" i="1" s="1"/>
  <c r="H81" i="1" s="1"/>
</calcChain>
</file>

<file path=xl/sharedStrings.xml><?xml version="1.0" encoding="utf-8"?>
<sst xmlns="http://schemas.openxmlformats.org/spreadsheetml/2006/main" count="194" uniqueCount="134">
  <si>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</si>
  <si>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</si>
  <si>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</si>
  <si>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</si>
  <si>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</si>
  <si>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</si>
  <si>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</si>
  <si>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</si>
  <si>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</si>
  <si>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</si>
  <si>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</si>
  <si>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</si>
  <si>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</si>
  <si>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</si>
  <si>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</si>
  <si>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</si>
  <si>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</si>
  <si>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</si>
  <si>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</si>
  <si>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</si>
  <si>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</si>
  <si>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</si>
  <si>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</si>
  <si>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</si>
  <si>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</si>
  <si>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</si>
  <si>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</si>
  <si>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</si>
  <si>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</si>
  <si>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</si>
  <si>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</si>
  <si>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</si>
  <si>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</si>
  <si>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</si>
  <si>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</si>
  <si>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</si>
  <si>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</si>
  <si>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</si>
  <si>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</si>
  <si>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</si>
  <si>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</si>
  <si>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</si>
  <si>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</si>
  <si>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</si>
  <si>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</si>
  <si>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</si>
  <si>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</si>
  <si>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</si>
  <si>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</si>
  <si>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</si>
  <si>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</si>
  <si>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</si>
  <si>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</si>
  <si>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</si>
  <si>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</si>
  <si>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</si>
  <si>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</si>
  <si>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</si>
  <si>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</si>
  <si>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</si>
  <si>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PLANTACION</t>
  </si>
  <si>
    <t>APLICACIÓN DE FERTILIZ.</t>
  </si>
  <si>
    <t>COSECHA</t>
  </si>
  <si>
    <t>MELGADURA</t>
  </si>
  <si>
    <t>ACARREO INSUMOS</t>
  </si>
  <si>
    <t xml:space="preserve"> </t>
  </si>
  <si>
    <t>PLANTAS</t>
  </si>
  <si>
    <t>PLANTULA</t>
  </si>
  <si>
    <t>KG.</t>
  </si>
  <si>
    <t>LIT-.</t>
  </si>
  <si>
    <t>LIT.</t>
  </si>
  <si>
    <t xml:space="preserve">ANALISIS </t>
  </si>
  <si>
    <t>JUNIO-JULIO</t>
  </si>
  <si>
    <t>RASTRAJE (2)</t>
  </si>
  <si>
    <t>LIT</t>
  </si>
  <si>
    <t>DIC.2020</t>
  </si>
  <si>
    <t>LIMPIA TERRENO</t>
  </si>
  <si>
    <t>ARADURA CINCEL</t>
  </si>
  <si>
    <t>ACEQUIADURA RIEGO</t>
  </si>
  <si>
    <t>APLICACIÓN FERTILIZANTES</t>
  </si>
  <si>
    <t>ANALISIS DE SUELO</t>
  </si>
  <si>
    <t>SEPTIEMBRE-OCTUBRE</t>
  </si>
  <si>
    <t>OCTUB-NOV.</t>
  </si>
  <si>
    <t>SEPTIEMBRE-ENERO</t>
  </si>
  <si>
    <t>VALENCIA</t>
  </si>
  <si>
    <t>MEZCLA HORTALIZAS</t>
  </si>
  <si>
    <t>NITRATO DE POTASIO</t>
  </si>
  <si>
    <t>PRODIGIO 600 SC</t>
  </si>
  <si>
    <t>CENTURION 240 EC</t>
  </si>
  <si>
    <t>LINUREX 50 WP</t>
  </si>
  <si>
    <t>MANZATE 200</t>
  </si>
  <si>
    <t>CONSENTO 450 SC</t>
  </si>
  <si>
    <t>MURALLA DELTA 190 OD</t>
  </si>
  <si>
    <t>KARATE ZEON</t>
  </si>
  <si>
    <t>SELECRON 720 EC</t>
  </si>
  <si>
    <t>BREAK (ADHERENTE)</t>
  </si>
  <si>
    <t>FOSFIMAX 40-20</t>
  </si>
  <si>
    <t>FRUTALIV</t>
  </si>
  <si>
    <t>TERRASORB</t>
  </si>
  <si>
    <t>Subtotal Insumos</t>
  </si>
  <si>
    <t>HERBICIDAS</t>
  </si>
  <si>
    <t>FUNGUICIDAS</t>
  </si>
  <si>
    <t>METALAXIL-MZ 58 WP</t>
  </si>
  <si>
    <t>INSECTICIDAS</t>
  </si>
  <si>
    <t>FERTILIZANTES FOLIAR</t>
  </si>
  <si>
    <t>UNIDADES</t>
  </si>
  <si>
    <t>MARZO-ABRIL</t>
  </si>
  <si>
    <t>RENDIMIENTO (UNID./Há.)</t>
  </si>
  <si>
    <t>JULIO-AGOSTO</t>
  </si>
  <si>
    <t>SEPTIEMBRE-FEBRERO</t>
  </si>
  <si>
    <t>AGOSTO-FEBRERO</t>
  </si>
  <si>
    <t>RIEGOS</t>
  </si>
  <si>
    <t>ACARREO DE INSUMOS</t>
  </si>
  <si>
    <t>SEPT-ENERO</t>
  </si>
  <si>
    <t>OCTUBRE-DIC.</t>
  </si>
  <si>
    <t>OCTUBRE-ENERO</t>
  </si>
  <si>
    <t>SEPT-DICIEMBRE</t>
  </si>
  <si>
    <t>SEPT-NOV.</t>
  </si>
  <si>
    <t>PRECIO ESPERADO ($/UNIDAD)</t>
  </si>
  <si>
    <t>MEDIO</t>
  </si>
  <si>
    <t>MERCADO REG.</t>
  </si>
  <si>
    <t>CEBOLLA</t>
  </si>
  <si>
    <t>SEQUIA-GRANIZO</t>
  </si>
  <si>
    <t>APLICACIÓN FITOSANITARIA</t>
  </si>
  <si>
    <t>AGOSTO-SEPTIEM</t>
  </si>
  <si>
    <t>SEPTIEMBRE-FEBR</t>
  </si>
  <si>
    <t>APLICACIÓN AGROQUIM</t>
  </si>
  <si>
    <t>SEPTIEM-OCTUBRE</t>
  </si>
  <si>
    <t>SEPTIEM-ENERO</t>
  </si>
  <si>
    <t>SEPTIEM-DIC.</t>
  </si>
  <si>
    <t>CUREPTO</t>
  </si>
  <si>
    <t>Rendimiento (un/hà)</t>
  </si>
  <si>
    <t>Costo unitario ($/un) (*)</t>
  </si>
  <si>
    <t>ESCENARIOS COSTO UNITARIO  ($/un)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</si>
</sst>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</numFmts>
  <fonts count="24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sz val="8"/>
      <name val="Helvetica Neue"/>
      <scheme val="minor"/>
    </font>
    <font>
      <b/>
      <sz val="8"/>
      <name val="Helvetica Neue"/>
      <scheme val="minor"/>
    </font>
    <font>
      <b/>
      <sz val="7"/>
      <name val="Arial Narrow"/>
      <family val="2"/>
    </font>
    <font>
      <b/>
      <sz val="11"/>
      <color indexed="8"/>
      <name val="Calibri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1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3"/>
    <xf numFmtId="167" fontId="1" fillId="0" borderId="13" applyFont="0" applyFill="0" applyBorder="0" applyAlignment="0" applyProtection="0"/>
    <xf numFmtId="41" fontId="23" fillId="0" borderId="0" applyFont="0" applyFill="0" applyBorder="0" applyAlignment="0" applyProtection="0"/>
  </cellStyleXfs>
  <cellXfs count="20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3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2" fillId="5" borderId="7" xfId="0" applyNumberFormat="1" applyFont="1" applyFill="1" applyBorder="1" applyAlignment="1">
      <alignment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3" fillId="7" borderId="13" xfId="0" applyFont="1" applyFill="1" applyBorder="1" applyAlignment="1"/>
    <xf numFmtId="3" fontId="11" fillId="2" borderId="5" xfId="0" applyNumberFormat="1" applyFont="1" applyFill="1" applyBorder="1" applyAlignment="1">
      <alignment vertical="center"/>
    </xf>
    <xf numFmtId="0" fontId="11" fillId="2" borderId="5" xfId="0" applyNumberFormat="1" applyFont="1" applyFill="1" applyBorder="1" applyAlignment="1">
      <alignment vertical="center"/>
    </xf>
    <xf numFmtId="165" fontId="11" fillId="2" borderId="5" xfId="0" applyNumberFormat="1" applyFont="1" applyFill="1" applyBorder="1" applyAlignment="1">
      <alignment vertical="center"/>
    </xf>
    <xf numFmtId="0" fontId="8" fillId="7" borderId="12" xfId="0" applyFont="1" applyFill="1" applyBorder="1" applyAlignment="1">
      <alignment vertical="center"/>
    </xf>
    <xf numFmtId="0" fontId="8" fillId="7" borderId="13" xfId="0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vertical="center"/>
    </xf>
    <xf numFmtId="164" fontId="15" fillId="2" borderId="13" xfId="0" applyNumberFormat="1" applyFont="1" applyFill="1" applyBorder="1" applyAlignment="1">
      <alignment vertical="center"/>
    </xf>
    <xf numFmtId="0" fontId="13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5" borderId="17" xfId="0" applyNumberFormat="1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164" fontId="2" fillId="5" borderId="19" xfId="0" applyNumberFormat="1" applyFont="1" applyFill="1" applyBorder="1" applyAlignment="1">
      <alignment vertical="center"/>
    </xf>
    <xf numFmtId="49" fontId="2" fillId="3" borderId="20" xfId="0" applyNumberFormat="1" applyFont="1" applyFill="1" applyBorder="1" applyAlignment="1">
      <alignment vertical="center"/>
    </xf>
    <xf numFmtId="164" fontId="2" fillId="3" borderId="21" xfId="0" applyNumberFormat="1" applyFont="1" applyFill="1" applyBorder="1" applyAlignment="1">
      <alignment vertical="center"/>
    </xf>
    <xf numFmtId="49" fontId="2" fillId="5" borderId="20" xfId="0" applyNumberFormat="1" applyFont="1" applyFill="1" applyBorder="1" applyAlignment="1">
      <alignment vertical="center"/>
    </xf>
    <xf numFmtId="164" fontId="2" fillId="5" borderId="21" xfId="0" applyNumberFormat="1" applyFont="1" applyFill="1" applyBorder="1" applyAlignment="1">
      <alignment vertical="center"/>
    </xf>
    <xf numFmtId="49" fontId="2" fillId="5" borderId="22" xfId="0" applyNumberFormat="1" applyFont="1" applyFill="1" applyBorder="1" applyAlignment="1">
      <alignment vertical="center"/>
    </xf>
    <xf numFmtId="0" fontId="8" fillId="5" borderId="23" xfId="0" applyFont="1" applyFill="1" applyBorder="1" applyAlignment="1">
      <alignment vertical="center"/>
    </xf>
    <xf numFmtId="164" fontId="2" fillId="6" borderId="24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4" fillId="2" borderId="13" xfId="0" applyFont="1" applyFill="1" applyBorder="1" applyAlignment="1">
      <alignment vertical="center"/>
    </xf>
    <xf numFmtId="49" fontId="11" fillId="8" borderId="25" xfId="0" applyNumberFormat="1" applyFont="1" applyFill="1" applyBorder="1" applyAlignment="1">
      <alignment vertical="center"/>
    </xf>
    <xf numFmtId="49" fontId="13" fillId="8" borderId="26" xfId="0" applyNumberFormat="1" applyFont="1" applyFill="1" applyBorder="1" applyAlignment="1"/>
    <xf numFmtId="49" fontId="11" fillId="2" borderId="27" xfId="0" applyNumberFormat="1" applyFont="1" applyFill="1" applyBorder="1" applyAlignment="1">
      <alignment vertical="center"/>
    </xf>
    <xf numFmtId="9" fontId="13" fillId="2" borderId="28" xfId="0" applyNumberFormat="1" applyFont="1" applyFill="1" applyBorder="1" applyAlignment="1"/>
    <xf numFmtId="49" fontId="11" fillId="8" borderId="29" xfId="0" applyNumberFormat="1" applyFont="1" applyFill="1" applyBorder="1" applyAlignment="1">
      <alignment vertical="center"/>
    </xf>
    <xf numFmtId="165" fontId="11" fillId="8" borderId="30" xfId="0" applyNumberFormat="1" applyFont="1" applyFill="1" applyBorder="1" applyAlignment="1">
      <alignment vertical="center"/>
    </xf>
    <xf numFmtId="9" fontId="11" fillId="8" borderId="31" xfId="0" applyNumberFormat="1" applyFont="1" applyFill="1" applyBorder="1" applyAlignment="1">
      <alignment vertical="center"/>
    </xf>
    <xf numFmtId="0" fontId="13" fillId="9" borderId="34" xfId="0" applyFont="1" applyFill="1" applyBorder="1" applyAlignment="1"/>
    <xf numFmtId="0" fontId="13" fillId="2" borderId="13" xfId="0" applyFont="1" applyFill="1" applyBorder="1" applyAlignment="1">
      <alignment vertical="center"/>
    </xf>
    <xf numFmtId="49" fontId="13" fillId="2" borderId="13" xfId="0" applyNumberFormat="1" applyFont="1" applyFill="1" applyBorder="1" applyAlignment="1">
      <alignment vertical="center"/>
    </xf>
    <xf numFmtId="49" fontId="11" fillId="2" borderId="35" xfId="0" applyNumberFormat="1" applyFont="1" applyFill="1" applyBorder="1" applyAlignment="1">
      <alignment vertical="center"/>
    </xf>
    <xf numFmtId="0" fontId="13" fillId="2" borderId="36" xfId="0" applyFont="1" applyFill="1" applyBorder="1" applyAlignment="1"/>
    <xf numFmtId="0" fontId="13" fillId="2" borderId="37" xfId="0" applyFont="1" applyFill="1" applyBorder="1" applyAlignment="1"/>
    <xf numFmtId="49" fontId="13" fillId="2" borderId="38" xfId="0" applyNumberFormat="1" applyFont="1" applyFill="1" applyBorder="1" applyAlignment="1">
      <alignment vertical="center"/>
    </xf>
    <xf numFmtId="0" fontId="13" fillId="2" borderId="39" xfId="0" applyFont="1" applyFill="1" applyBorder="1" applyAlignment="1"/>
    <xf numFmtId="49" fontId="13" fillId="2" borderId="40" xfId="0" applyNumberFormat="1" applyFont="1" applyFill="1" applyBorder="1" applyAlignment="1">
      <alignment vertical="center"/>
    </xf>
    <xf numFmtId="0" fontId="13" fillId="2" borderId="41" xfId="0" applyFont="1" applyFill="1" applyBorder="1" applyAlignment="1"/>
    <xf numFmtId="0" fontId="13" fillId="2" borderId="42" xfId="0" applyFont="1" applyFill="1" applyBorder="1" applyAlignment="1"/>
    <xf numFmtId="0" fontId="11" fillId="7" borderId="13" xfId="0" applyFont="1" applyFill="1" applyBorder="1" applyAlignment="1">
      <alignment vertical="center"/>
    </xf>
    <xf numFmtId="0" fontId="8" fillId="9" borderId="12" xfId="0" applyFont="1" applyFill="1" applyBorder="1" applyAlignment="1">
      <alignment vertical="center"/>
    </xf>
    <xf numFmtId="49" fontId="16" fillId="9" borderId="13" xfId="0" applyNumberFormat="1" applyFont="1" applyFill="1" applyBorder="1" applyAlignment="1">
      <alignment vertical="center"/>
    </xf>
    <xf numFmtId="0" fontId="8" fillId="9" borderId="13" xfId="0" applyFont="1" applyFill="1" applyBorder="1" applyAlignment="1">
      <alignment vertical="center"/>
    </xf>
    <xf numFmtId="0" fontId="8" fillId="9" borderId="43" xfId="0" applyFont="1" applyFill="1" applyBorder="1" applyAlignment="1">
      <alignment vertical="center"/>
    </xf>
    <xf numFmtId="49" fontId="11" fillId="8" borderId="44" xfId="0" applyNumberFormat="1" applyFont="1" applyFill="1" applyBorder="1" applyAlignment="1">
      <alignment vertical="center"/>
    </xf>
    <xf numFmtId="165" fontId="11" fillId="8" borderId="31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49" fontId="4" fillId="2" borderId="5" xfId="0" applyNumberFormat="1" applyFont="1" applyFill="1" applyBorder="1" applyAlignment="1">
      <alignment wrapText="1"/>
    </xf>
    <xf numFmtId="3" fontId="4" fillId="2" borderId="47" xfId="0" applyNumberFormat="1" applyFont="1" applyFill="1" applyBorder="1" applyAlignment="1"/>
    <xf numFmtId="3" fontId="4" fillId="2" borderId="5" xfId="0" applyNumberFormat="1" applyFont="1" applyFill="1" applyBorder="1" applyAlignment="1">
      <alignment horizontal="right" vertical="center"/>
    </xf>
    <xf numFmtId="49" fontId="4" fillId="2" borderId="5" xfId="0" applyNumberFormat="1" applyFont="1" applyFill="1" applyBorder="1" applyAlignment="1"/>
    <xf numFmtId="0" fontId="0" fillId="0" borderId="0" xfId="0" applyNumberFormat="1" applyFont="1" applyAlignment="1">
      <alignment horizontal="left" vertical="top"/>
    </xf>
    <xf numFmtId="3" fontId="17" fillId="3" borderId="7" xfId="0" applyNumberFormat="1" applyFont="1" applyFill="1" applyBorder="1" applyAlignment="1">
      <alignment vertical="center"/>
    </xf>
    <xf numFmtId="3" fontId="18" fillId="3" borderId="7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49" fontId="4" fillId="2" borderId="47" xfId="0" applyNumberFormat="1" applyFont="1" applyFill="1" applyBorder="1" applyAlignment="1">
      <alignment wrapText="1"/>
    </xf>
    <xf numFmtId="0" fontId="4" fillId="2" borderId="47" xfId="0" applyNumberFormat="1" applyFont="1" applyFill="1" applyBorder="1" applyAlignment="1">
      <alignment wrapText="1"/>
    </xf>
    <xf numFmtId="49" fontId="4" fillId="2" borderId="47" xfId="0" applyNumberFormat="1" applyFont="1" applyFill="1" applyBorder="1" applyAlignment="1">
      <alignment horizontal="right" wrapText="1"/>
    </xf>
    <xf numFmtId="166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0" fontId="0" fillId="2" borderId="48" xfId="0" applyFont="1" applyFill="1" applyBorder="1" applyAlignment="1"/>
    <xf numFmtId="0" fontId="0" fillId="2" borderId="13" xfId="0" applyFont="1" applyFill="1" applyBorder="1" applyAlignment="1"/>
    <xf numFmtId="0" fontId="0" fillId="2" borderId="49" xfId="0" applyFont="1" applyFill="1" applyBorder="1" applyAlignment="1"/>
    <xf numFmtId="0" fontId="0" fillId="2" borderId="50" xfId="0" applyFont="1" applyFill="1" applyBorder="1" applyAlignment="1"/>
    <xf numFmtId="0" fontId="3" fillId="2" borderId="48" xfId="0" applyFont="1" applyFill="1" applyBorder="1" applyAlignment="1"/>
    <xf numFmtId="0" fontId="3" fillId="2" borderId="53" xfId="0" applyFont="1" applyFill="1" applyBorder="1" applyAlignment="1"/>
    <xf numFmtId="0" fontId="3" fillId="2" borderId="53" xfId="0" applyFont="1" applyFill="1" applyBorder="1" applyAlignment="1">
      <alignment horizontal="justify" wrapText="1"/>
    </xf>
    <xf numFmtId="49" fontId="2" fillId="5" borderId="59" xfId="0" applyNumberFormat="1" applyFont="1" applyFill="1" applyBorder="1" applyAlignment="1">
      <alignment vertical="center"/>
    </xf>
    <xf numFmtId="49" fontId="4" fillId="2" borderId="61" xfId="0" applyNumberFormat="1" applyFont="1" applyFill="1" applyBorder="1" applyAlignment="1">
      <alignment wrapText="1"/>
    </xf>
    <xf numFmtId="49" fontId="4" fillId="2" borderId="61" xfId="0" applyNumberFormat="1" applyFont="1" applyFill="1" applyBorder="1" applyAlignment="1">
      <alignment horizontal="center" wrapText="1"/>
    </xf>
    <xf numFmtId="0" fontId="4" fillId="2" borderId="61" xfId="0" applyNumberFormat="1" applyFont="1" applyFill="1" applyBorder="1" applyAlignment="1">
      <alignment wrapText="1"/>
    </xf>
    <xf numFmtId="3" fontId="4" fillId="2" borderId="61" xfId="0" applyNumberFormat="1" applyFont="1" applyFill="1" applyBorder="1" applyAlignment="1">
      <alignment horizontal="right" wrapText="1"/>
    </xf>
    <xf numFmtId="49" fontId="2" fillId="3" borderId="52" xfId="0" applyNumberFormat="1" applyFont="1" applyFill="1" applyBorder="1" applyAlignment="1">
      <alignment horizontal="center" vertical="center" wrapText="1"/>
    </xf>
    <xf numFmtId="49" fontId="4" fillId="2" borderId="47" xfId="0" applyNumberFormat="1" applyFont="1" applyFill="1" applyBorder="1" applyAlignment="1">
      <alignment horizontal="center" wrapText="1"/>
    </xf>
    <xf numFmtId="3" fontId="4" fillId="2" borderId="47" xfId="0" applyNumberFormat="1" applyFont="1" applyFill="1" applyBorder="1" applyAlignment="1">
      <alignment horizontal="right" wrapText="1"/>
    </xf>
    <xf numFmtId="3" fontId="17" fillId="3" borderId="52" xfId="0" applyNumberFormat="1" applyFont="1" applyFill="1" applyBorder="1" applyAlignment="1">
      <alignment vertical="center"/>
    </xf>
    <xf numFmtId="3" fontId="4" fillId="2" borderId="63" xfId="0" applyNumberFormat="1" applyFont="1" applyFill="1" applyBorder="1" applyAlignment="1">
      <alignment horizontal="right" vertical="center"/>
    </xf>
    <xf numFmtId="49" fontId="4" fillId="2" borderId="61" xfId="0" applyNumberFormat="1" applyFont="1" applyFill="1" applyBorder="1" applyAlignment="1">
      <alignment horizontal="right" wrapText="1"/>
    </xf>
    <xf numFmtId="0" fontId="10" fillId="0" borderId="64" xfId="0" applyNumberFormat="1" applyFont="1" applyBorder="1" applyAlignment="1"/>
    <xf numFmtId="49" fontId="4" fillId="2" borderId="65" xfId="0" applyNumberFormat="1" applyFont="1" applyFill="1" applyBorder="1" applyAlignment="1">
      <alignment horizontal="center" wrapText="1"/>
    </xf>
    <xf numFmtId="0" fontId="4" fillId="2" borderId="65" xfId="0" applyNumberFormat="1" applyFont="1" applyFill="1" applyBorder="1" applyAlignment="1">
      <alignment wrapText="1"/>
    </xf>
    <xf numFmtId="49" fontId="4" fillId="2" borderId="65" xfId="0" applyNumberFormat="1" applyFont="1" applyFill="1" applyBorder="1" applyAlignment="1">
      <alignment horizontal="right" wrapText="1"/>
    </xf>
    <xf numFmtId="3" fontId="4" fillId="2" borderId="66" xfId="0" applyNumberFormat="1" applyFont="1" applyFill="1" applyBorder="1" applyAlignment="1">
      <alignment horizontal="right" wrapText="1"/>
    </xf>
    <xf numFmtId="3" fontId="4" fillId="2" borderId="47" xfId="0" applyNumberFormat="1" applyFont="1" applyFill="1" applyBorder="1" applyAlignment="1">
      <alignment horizontal="right" vertical="center"/>
    </xf>
    <xf numFmtId="49" fontId="4" fillId="2" borderId="47" xfId="0" applyNumberFormat="1" applyFont="1" applyFill="1" applyBorder="1" applyAlignment="1"/>
    <xf numFmtId="49" fontId="4" fillId="2" borderId="47" xfId="0" applyNumberFormat="1" applyFont="1" applyFill="1" applyBorder="1" applyAlignment="1">
      <alignment horizontal="center"/>
    </xf>
    <xf numFmtId="0" fontId="4" fillId="2" borderId="47" xfId="0" applyNumberFormat="1" applyFont="1" applyFill="1" applyBorder="1" applyAlignment="1"/>
    <xf numFmtId="49" fontId="7" fillId="2" borderId="62" xfId="0" applyNumberFormat="1" applyFont="1" applyFill="1" applyBorder="1" applyAlignment="1"/>
    <xf numFmtId="0" fontId="4" fillId="2" borderId="62" xfId="0" applyFont="1" applyFill="1" applyBorder="1" applyAlignment="1">
      <alignment horizontal="center"/>
    </xf>
    <xf numFmtId="0" fontId="4" fillId="2" borderId="62" xfId="0" applyFont="1" applyFill="1" applyBorder="1" applyAlignment="1"/>
    <xf numFmtId="3" fontId="4" fillId="2" borderId="62" xfId="0" applyNumberFormat="1" applyFont="1" applyFill="1" applyBorder="1" applyAlignment="1"/>
    <xf numFmtId="0" fontId="19" fillId="0" borderId="62" xfId="1" applyFont="1" applyBorder="1"/>
    <xf numFmtId="49" fontId="4" fillId="2" borderId="62" xfId="0" applyNumberFormat="1" applyFont="1" applyFill="1" applyBorder="1" applyAlignment="1">
      <alignment horizontal="center"/>
    </xf>
    <xf numFmtId="0" fontId="4" fillId="2" borderId="62" xfId="0" applyNumberFormat="1" applyFont="1" applyFill="1" applyBorder="1" applyAlignment="1"/>
    <xf numFmtId="0" fontId="20" fillId="0" borderId="62" xfId="1" applyFont="1" applyBorder="1"/>
    <xf numFmtId="0" fontId="4" fillId="2" borderId="62" xfId="0" applyNumberFormat="1" applyFont="1" applyFill="1" applyBorder="1" applyAlignment="1">
      <alignment horizontal="center"/>
    </xf>
    <xf numFmtId="49" fontId="7" fillId="2" borderId="61" xfId="0" applyNumberFormat="1" applyFont="1" applyFill="1" applyBorder="1" applyAlignment="1">
      <alignment horizontal="left" vertical="center" wrapText="1"/>
    </xf>
    <xf numFmtId="0" fontId="7" fillId="2" borderId="61" xfId="0" applyFont="1" applyFill="1" applyBorder="1" applyAlignment="1">
      <alignment horizontal="left" vertical="center" wrapText="1"/>
    </xf>
    <xf numFmtId="0" fontId="19" fillId="0" borderId="67" xfId="1" applyFont="1" applyBorder="1"/>
    <xf numFmtId="0" fontId="4" fillId="2" borderId="67" xfId="0" applyNumberFormat="1" applyFont="1" applyFill="1" applyBorder="1" applyAlignment="1">
      <alignment horizontal="center"/>
    </xf>
    <xf numFmtId="0" fontId="4" fillId="2" borderId="67" xfId="0" applyNumberFormat="1" applyFont="1" applyFill="1" applyBorder="1" applyAlignment="1"/>
    <xf numFmtId="49" fontId="4" fillId="2" borderId="67" xfId="0" applyNumberFormat="1" applyFont="1" applyFill="1" applyBorder="1" applyAlignment="1">
      <alignment horizontal="center"/>
    </xf>
    <xf numFmtId="3" fontId="4" fillId="2" borderId="67" xfId="0" applyNumberFormat="1" applyFont="1" applyFill="1" applyBorder="1" applyAlignment="1"/>
    <xf numFmtId="0" fontId="3" fillId="2" borderId="68" xfId="0" applyFont="1" applyFill="1" applyBorder="1" applyAlignment="1"/>
    <xf numFmtId="0" fontId="5" fillId="2" borderId="68" xfId="0" applyFont="1" applyFill="1" applyBorder="1" applyAlignment="1"/>
    <xf numFmtId="0" fontId="3" fillId="2" borderId="49" xfId="0" applyFont="1" applyFill="1" applyBorder="1" applyAlignment="1">
      <alignment wrapText="1"/>
    </xf>
    <xf numFmtId="14" fontId="3" fillId="2" borderId="49" xfId="0" applyNumberFormat="1" applyFont="1" applyFill="1" applyBorder="1" applyAlignment="1"/>
    <xf numFmtId="49" fontId="2" fillId="3" borderId="62" xfId="0" applyNumberFormat="1" applyFont="1" applyFill="1" applyBorder="1" applyAlignment="1">
      <alignment vertical="center" wrapText="1"/>
    </xf>
    <xf numFmtId="49" fontId="15" fillId="2" borderId="62" xfId="0" applyNumberFormat="1" applyFont="1" applyFill="1" applyBorder="1" applyAlignment="1">
      <alignment horizontal="right"/>
    </xf>
    <xf numFmtId="49" fontId="4" fillId="2" borderId="62" xfId="0" applyNumberFormat="1" applyFont="1" applyFill="1" applyBorder="1" applyAlignment="1">
      <alignment vertical="center" wrapText="1"/>
    </xf>
    <xf numFmtId="49" fontId="4" fillId="2" borderId="62" xfId="0" applyNumberFormat="1" applyFont="1" applyFill="1" applyBorder="1" applyAlignment="1">
      <alignment horizontal="right" vertical="center" wrapText="1"/>
    </xf>
    <xf numFmtId="49" fontId="4" fillId="2" borderId="62" xfId="0" applyNumberFormat="1" applyFont="1" applyFill="1" applyBorder="1" applyAlignment="1">
      <alignment horizontal="right"/>
    </xf>
    <xf numFmtId="49" fontId="4" fillId="2" borderId="62" xfId="0" applyNumberFormat="1" applyFont="1" applyFill="1" applyBorder="1" applyAlignment="1">
      <alignment horizontal="right" wrapText="1"/>
    </xf>
    <xf numFmtId="14" fontId="4" fillId="2" borderId="62" xfId="0" applyNumberFormat="1" applyFont="1" applyFill="1" applyBorder="1" applyAlignment="1">
      <alignment horizontal="right"/>
    </xf>
    <xf numFmtId="0" fontId="4" fillId="2" borderId="61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47" xfId="0" applyNumberFormat="1" applyFont="1" applyFill="1" applyBorder="1" applyAlignment="1">
      <alignment horizontal="center" wrapText="1"/>
    </xf>
    <xf numFmtId="3" fontId="4" fillId="2" borderId="61" xfId="0" applyNumberFormat="1" applyFont="1" applyFill="1" applyBorder="1" applyAlignment="1">
      <alignment horizontal="right" vertical="center"/>
    </xf>
    <xf numFmtId="0" fontId="4" fillId="0" borderId="69" xfId="0" applyNumberFormat="1" applyFont="1" applyBorder="1" applyAlignment="1"/>
    <xf numFmtId="49" fontId="4" fillId="2" borderId="69" xfId="0" applyNumberFormat="1" applyFont="1" applyFill="1" applyBorder="1" applyAlignment="1">
      <alignment horizontal="center"/>
    </xf>
    <xf numFmtId="3" fontId="4" fillId="2" borderId="69" xfId="0" applyNumberFormat="1" applyFont="1" applyFill="1" applyBorder="1" applyAlignment="1"/>
    <xf numFmtId="49" fontId="4" fillId="2" borderId="69" xfId="0" applyNumberFormat="1" applyFont="1" applyFill="1" applyBorder="1" applyAlignment="1">
      <alignment horizontal="center" wrapText="1"/>
    </xf>
    <xf numFmtId="3" fontId="21" fillId="10" borderId="5" xfId="0" applyNumberFormat="1" applyFont="1" applyFill="1" applyBorder="1" applyAlignment="1">
      <alignment vertical="center"/>
    </xf>
    <xf numFmtId="0" fontId="22" fillId="2" borderId="6" xfId="0" applyFont="1" applyFill="1" applyBorder="1" applyAlignment="1"/>
    <xf numFmtId="0" fontId="22" fillId="2" borderId="13" xfId="0" applyFont="1" applyFill="1" applyBorder="1" applyAlignment="1"/>
    <xf numFmtId="0" fontId="22" fillId="0" borderId="0" xfId="0" applyNumberFormat="1" applyFont="1" applyAlignment="1"/>
    <xf numFmtId="0" fontId="22" fillId="0" borderId="0" xfId="0" applyNumberFormat="1" applyFont="1" applyAlignment="1">
      <alignment horizontal="left" vertical="top"/>
    </xf>
    <xf numFmtId="0" fontId="22" fillId="0" borderId="0" xfId="0" applyFont="1" applyAlignment="1"/>
    <xf numFmtId="0" fontId="22" fillId="2" borderId="1" xfId="0" applyFont="1" applyFill="1" applyBorder="1" applyAlignment="1"/>
    <xf numFmtId="0" fontId="22" fillId="2" borderId="49" xfId="0" applyFont="1" applyFill="1" applyBorder="1" applyAlignment="1"/>
    <xf numFmtId="0" fontId="15" fillId="2" borderId="54" xfId="0" applyFont="1" applyFill="1" applyBorder="1" applyAlignment="1"/>
    <xf numFmtId="0" fontId="15" fillId="2" borderId="55" xfId="0" applyFont="1" applyFill="1" applyBorder="1" applyAlignment="1">
      <alignment horizontal="left"/>
    </xf>
    <xf numFmtId="0" fontId="15" fillId="2" borderId="55" xfId="0" applyFont="1" applyFill="1" applyBorder="1" applyAlignment="1"/>
    <xf numFmtId="0" fontId="22" fillId="2" borderId="4" xfId="0" applyFont="1" applyFill="1" applyBorder="1" applyAlignment="1"/>
    <xf numFmtId="0" fontId="22" fillId="2" borderId="51" xfId="0" applyFont="1" applyFill="1" applyBorder="1" applyAlignment="1"/>
    <xf numFmtId="0" fontId="15" fillId="2" borderId="60" xfId="0" applyFont="1" applyFill="1" applyBorder="1" applyAlignment="1">
      <alignment vertical="center"/>
    </xf>
    <xf numFmtId="0" fontId="15" fillId="2" borderId="48" xfId="0" applyFont="1" applyFill="1" applyBorder="1" applyAlignment="1">
      <alignment vertical="center"/>
    </xf>
    <xf numFmtId="49" fontId="17" fillId="3" borderId="52" xfId="0" applyNumberFormat="1" applyFont="1" applyFill="1" applyBorder="1" applyAlignment="1">
      <alignment vertical="center"/>
    </xf>
    <xf numFmtId="0" fontId="17" fillId="3" borderId="52" xfId="0" applyFont="1" applyFill="1" applyBorder="1" applyAlignment="1">
      <alignment horizontal="center" vertical="center"/>
    </xf>
    <xf numFmtId="0" fontId="17" fillId="3" borderId="52" xfId="0" applyFont="1" applyFill="1" applyBorder="1" applyAlignment="1">
      <alignment vertical="center"/>
    </xf>
    <xf numFmtId="3" fontId="17" fillId="10" borderId="13" xfId="0" applyNumberFormat="1" applyFont="1" applyFill="1" applyBorder="1" applyAlignment="1">
      <alignment vertical="center"/>
    </xf>
    <xf numFmtId="3" fontId="15" fillId="2" borderId="55" xfId="0" applyNumberFormat="1" applyFont="1" applyFill="1" applyBorder="1" applyAlignment="1"/>
    <xf numFmtId="0" fontId="15" fillId="2" borderId="8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/>
    <xf numFmtId="0" fontId="15" fillId="2" borderId="10" xfId="0" applyFont="1" applyFill="1" applyBorder="1" applyAlignment="1"/>
    <xf numFmtId="3" fontId="15" fillId="2" borderId="10" xfId="0" applyNumberFormat="1" applyFont="1" applyFill="1" applyBorder="1" applyAlignment="1"/>
    <xf numFmtId="49" fontId="17" fillId="3" borderId="7" xfId="0" applyNumberFormat="1" applyFont="1" applyFill="1" applyBorder="1" applyAlignment="1">
      <alignment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vertical="center"/>
    </xf>
    <xf numFmtId="0" fontId="22" fillId="0" borderId="13" xfId="0" applyNumberFormat="1" applyFont="1" applyBorder="1" applyAlignment="1"/>
    <xf numFmtId="0" fontId="18" fillId="3" borderId="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/>
    </xf>
    <xf numFmtId="49" fontId="18" fillId="3" borderId="7" xfId="0" applyNumberFormat="1" applyFont="1" applyFill="1" applyBorder="1" applyAlignment="1">
      <alignment vertical="center"/>
    </xf>
    <xf numFmtId="0" fontId="4" fillId="0" borderId="67" xfId="0" applyNumberFormat="1" applyFont="1" applyBorder="1" applyAlignment="1"/>
    <xf numFmtId="49" fontId="4" fillId="2" borderId="67" xfId="0" applyNumberFormat="1" applyFont="1" applyFill="1" applyBorder="1" applyAlignment="1">
      <alignment horizontal="center" wrapText="1"/>
    </xf>
    <xf numFmtId="49" fontId="11" fillId="8" borderId="14" xfId="0" applyNumberFormat="1" applyFont="1" applyFill="1" applyBorder="1" applyAlignment="1">
      <alignment horizontal="center" vertical="center"/>
    </xf>
    <xf numFmtId="41" fontId="11" fillId="8" borderId="45" xfId="3" applyFont="1" applyFill="1" applyBorder="1" applyAlignment="1">
      <alignment vertical="center"/>
    </xf>
    <xf numFmtId="41" fontId="11" fillId="8" borderId="46" xfId="3" applyFont="1" applyFill="1" applyBorder="1" applyAlignment="1">
      <alignment vertical="center"/>
    </xf>
    <xf numFmtId="49" fontId="16" fillId="9" borderId="32" xfId="0" applyNumberFormat="1" applyFont="1" applyFill="1" applyBorder="1" applyAlignment="1">
      <alignment vertical="center"/>
    </xf>
    <xf numFmtId="49" fontId="16" fillId="9" borderId="3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6" xfId="0" applyNumberFormat="1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/>
    </xf>
    <xf numFmtId="0" fontId="6" fillId="4" borderId="58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8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6"/>
  <sheetViews>
    <sheetView showGridLines="0" tabSelected="1" topLeftCell="B1" workbookViewId="0">
      <selection activeCell="O100" sqref="O100"/>
    </sheetView>
  </sheetViews>
  <sheetFormatPr baseColWidth="10" defaultColWidth="10.85546875" defaultRowHeight="11.25" customHeight="1"/>
  <cols>
    <col min="1" max="1" width="4.42578125" style="1" customWidth="1"/>
    <col min="2" max="2" width="3.140625" style="1" customWidth="1"/>
    <col min="3" max="3" width="19.140625" style="1" customWidth="1"/>
    <col min="4" max="4" width="17.140625" style="1" customWidth="1"/>
    <col min="5" max="5" width="9.42578125" style="1" customWidth="1"/>
    <col min="6" max="6" width="14.42578125" style="1" customWidth="1"/>
    <col min="7" max="7" width="11" style="1" customWidth="1"/>
    <col min="8" max="8" width="12.42578125" style="1" customWidth="1"/>
    <col min="9" max="16" width="10.85546875" style="1" customWidth="1"/>
    <col min="17" max="17" width="10.85546875" style="77" customWidth="1"/>
    <col min="18" max="256" width="10.85546875" style="1" customWidth="1"/>
  </cols>
  <sheetData>
    <row r="1" spans="1:8" ht="15" customHeight="1">
      <c r="A1" s="2"/>
      <c r="B1" s="2"/>
      <c r="C1" s="2"/>
      <c r="D1" s="2"/>
      <c r="E1" s="2"/>
      <c r="F1" s="2"/>
      <c r="G1" s="2"/>
      <c r="H1" s="2"/>
    </row>
    <row r="2" spans="1:8" ht="15" customHeight="1">
      <c r="A2" s="2"/>
      <c r="B2" s="2"/>
      <c r="C2" s="2"/>
      <c r="D2" s="2"/>
      <c r="E2" s="2"/>
      <c r="F2" s="2"/>
      <c r="G2" s="2"/>
      <c r="H2" s="2"/>
    </row>
    <row r="3" spans="1:8" ht="15" customHeight="1">
      <c r="A3" s="2"/>
      <c r="B3" s="2"/>
      <c r="C3" s="2"/>
      <c r="D3" s="2"/>
      <c r="E3" s="2"/>
      <c r="F3" s="2"/>
      <c r="G3" s="2"/>
      <c r="H3" s="2"/>
    </row>
    <row r="4" spans="1:8" ht="15" customHeight="1">
      <c r="A4" s="2"/>
      <c r="B4" s="2"/>
      <c r="C4" s="2"/>
      <c r="D4" s="2"/>
      <c r="E4" s="2"/>
      <c r="F4" s="2"/>
      <c r="G4" s="2"/>
      <c r="H4" s="2"/>
    </row>
    <row r="5" spans="1:8" ht="15" customHeight="1">
      <c r="A5" s="2"/>
      <c r="B5" s="2"/>
      <c r="C5" s="2"/>
      <c r="D5" s="2"/>
      <c r="E5" s="2"/>
      <c r="F5" s="2"/>
      <c r="G5" s="2"/>
      <c r="H5" s="2"/>
    </row>
    <row r="6" spans="1:8" ht="15" customHeight="1">
      <c r="A6" s="2"/>
      <c r="B6" s="2"/>
      <c r="C6" s="2"/>
      <c r="D6" s="2"/>
      <c r="E6" s="2"/>
      <c r="F6" s="2"/>
      <c r="G6" s="2"/>
      <c r="H6" s="2"/>
    </row>
    <row r="7" spans="1:8" ht="15" customHeight="1">
      <c r="A7" s="2"/>
      <c r="B7" s="2"/>
      <c r="C7" s="2"/>
      <c r="D7" s="2"/>
      <c r="E7" s="2"/>
      <c r="F7" s="2"/>
      <c r="G7" s="2"/>
      <c r="H7" s="2"/>
    </row>
    <row r="8" spans="1:8" ht="15" customHeight="1">
      <c r="A8" s="2"/>
      <c r="B8" s="86"/>
      <c r="C8" s="86"/>
      <c r="D8" s="86"/>
      <c r="E8" s="2"/>
      <c r="F8" s="3"/>
      <c r="G8" s="3"/>
      <c r="H8" s="3"/>
    </row>
    <row r="9" spans="1:8" ht="12" customHeight="1">
      <c r="A9" s="4"/>
      <c r="B9" s="87"/>
      <c r="C9" s="133" t="s">
        <v>0</v>
      </c>
      <c r="D9" s="134" t="s">
        <v>121</v>
      </c>
      <c r="E9" s="129"/>
      <c r="F9" s="195" t="s">
        <v>107</v>
      </c>
      <c r="G9" s="196"/>
      <c r="H9" s="5">
        <v>150000</v>
      </c>
    </row>
    <row r="10" spans="1:8" ht="15">
      <c r="A10" s="4"/>
      <c r="B10" s="87"/>
      <c r="C10" s="135" t="s">
        <v>1</v>
      </c>
      <c r="D10" s="136" t="s">
        <v>84</v>
      </c>
      <c r="E10" s="130"/>
      <c r="F10" s="193" t="s">
        <v>2</v>
      </c>
      <c r="G10" s="194"/>
      <c r="H10" s="7" t="s">
        <v>106</v>
      </c>
    </row>
    <row r="11" spans="1:8" ht="18" customHeight="1">
      <c r="A11" s="4"/>
      <c r="B11" s="87"/>
      <c r="C11" s="135" t="s">
        <v>3</v>
      </c>
      <c r="D11" s="137" t="s">
        <v>119</v>
      </c>
      <c r="E11" s="130"/>
      <c r="F11" s="193" t="s">
        <v>118</v>
      </c>
      <c r="G11" s="194"/>
      <c r="H11" s="84">
        <v>60</v>
      </c>
    </row>
    <row r="12" spans="1:8" ht="11.25" customHeight="1">
      <c r="A12" s="4"/>
      <c r="B12" s="87"/>
      <c r="C12" s="135" t="s">
        <v>4</v>
      </c>
      <c r="D12" s="138" t="s">
        <v>59</v>
      </c>
      <c r="E12" s="130"/>
      <c r="F12" s="9" t="s">
        <v>5</v>
      </c>
      <c r="G12" s="10"/>
      <c r="H12" s="11">
        <f>(H9*H11)</f>
        <v>9000000</v>
      </c>
    </row>
    <row r="13" spans="1:8" ht="15.75" customHeight="1">
      <c r="A13" s="4"/>
      <c r="B13" s="87"/>
      <c r="C13" s="135" t="s">
        <v>6</v>
      </c>
      <c r="D13" s="137" t="s">
        <v>130</v>
      </c>
      <c r="E13" s="130"/>
      <c r="F13" s="193" t="s">
        <v>7</v>
      </c>
      <c r="G13" s="194"/>
      <c r="H13" s="8" t="s">
        <v>120</v>
      </c>
    </row>
    <row r="14" spans="1:8" ht="13.5" customHeight="1">
      <c r="A14" s="4"/>
      <c r="B14" s="87"/>
      <c r="C14" s="135" t="s">
        <v>8</v>
      </c>
      <c r="D14" s="137" t="s">
        <v>130</v>
      </c>
      <c r="E14" s="130"/>
      <c r="F14" s="193" t="s">
        <v>9</v>
      </c>
      <c r="G14" s="194"/>
      <c r="H14" s="7" t="s">
        <v>106</v>
      </c>
    </row>
    <row r="15" spans="1:8" ht="15">
      <c r="A15" s="4"/>
      <c r="B15" s="87"/>
      <c r="C15" s="135" t="s">
        <v>10</v>
      </c>
      <c r="D15" s="139" t="s">
        <v>75</v>
      </c>
      <c r="E15" s="130"/>
      <c r="F15" s="197" t="s">
        <v>11</v>
      </c>
      <c r="G15" s="198"/>
      <c r="H15" s="8" t="s">
        <v>122</v>
      </c>
    </row>
    <row r="16" spans="1:8" ht="12" customHeight="1">
      <c r="A16" s="2"/>
      <c r="B16" s="88"/>
      <c r="C16" s="131"/>
      <c r="D16" s="132"/>
      <c r="E16" s="90"/>
      <c r="F16" s="91"/>
      <c r="G16" s="91"/>
      <c r="H16" s="92"/>
    </row>
    <row r="17" spans="1:256" s="153" customFormat="1" ht="12" customHeight="1">
      <c r="A17" s="149"/>
      <c r="B17" s="150"/>
      <c r="C17" s="199" t="s">
        <v>12</v>
      </c>
      <c r="D17" s="200"/>
      <c r="E17" s="200"/>
      <c r="F17" s="200"/>
      <c r="G17" s="200"/>
      <c r="H17" s="201"/>
      <c r="I17" s="151"/>
      <c r="J17" s="151"/>
      <c r="K17" s="151"/>
      <c r="L17" s="151"/>
      <c r="M17" s="151"/>
      <c r="N17" s="151"/>
      <c r="O17" s="151"/>
      <c r="P17" s="151"/>
      <c r="Q17" s="152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/>
      <c r="BW17" s="151"/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151"/>
      <c r="CI17" s="151"/>
      <c r="CJ17" s="151"/>
      <c r="CK17" s="151"/>
      <c r="CL17" s="151"/>
      <c r="CM17" s="151"/>
      <c r="CN17" s="151"/>
      <c r="CO17" s="151"/>
      <c r="CP17" s="151"/>
      <c r="CQ17" s="151"/>
      <c r="CR17" s="151"/>
      <c r="CS17" s="151"/>
      <c r="CT17" s="151"/>
      <c r="CU17" s="151"/>
      <c r="CV17" s="151"/>
      <c r="CW17" s="151"/>
      <c r="CX17" s="151"/>
      <c r="CY17" s="151"/>
      <c r="CZ17" s="151"/>
      <c r="DA17" s="151"/>
      <c r="DB17" s="151"/>
      <c r="DC17" s="151"/>
      <c r="DD17" s="151"/>
      <c r="DE17" s="151"/>
      <c r="DF17" s="151"/>
      <c r="DG17" s="151"/>
      <c r="DH17" s="151"/>
      <c r="DI17" s="151"/>
      <c r="DJ17" s="151"/>
      <c r="DK17" s="151"/>
      <c r="DL17" s="151"/>
      <c r="DM17" s="151"/>
      <c r="DN17" s="151"/>
      <c r="DO17" s="151"/>
      <c r="DP17" s="151"/>
      <c r="DQ17" s="151"/>
      <c r="DR17" s="151"/>
      <c r="DS17" s="151"/>
      <c r="DT17" s="151"/>
      <c r="DU17" s="151"/>
      <c r="DV17" s="151"/>
      <c r="DW17" s="151"/>
      <c r="DX17" s="151"/>
      <c r="DY17" s="151"/>
      <c r="DZ17" s="151"/>
      <c r="EA17" s="151"/>
      <c r="EB17" s="151"/>
      <c r="EC17" s="151"/>
      <c r="ED17" s="151"/>
      <c r="EE17" s="151"/>
      <c r="EF17" s="151"/>
      <c r="EG17" s="151"/>
      <c r="EH17" s="151"/>
      <c r="EI17" s="151"/>
      <c r="EJ17" s="151"/>
      <c r="EK17" s="151"/>
      <c r="EL17" s="151"/>
      <c r="EM17" s="151"/>
      <c r="EN17" s="151"/>
      <c r="EO17" s="151"/>
      <c r="EP17" s="151"/>
      <c r="EQ17" s="151"/>
      <c r="ER17" s="151"/>
      <c r="ES17" s="151"/>
      <c r="ET17" s="151"/>
      <c r="EU17" s="151"/>
      <c r="EV17" s="151"/>
      <c r="EW17" s="151"/>
      <c r="EX17" s="151"/>
      <c r="EY17" s="151"/>
      <c r="EZ17" s="151"/>
      <c r="FA17" s="151"/>
      <c r="FB17" s="151"/>
      <c r="FC17" s="151"/>
      <c r="FD17" s="151"/>
      <c r="FE17" s="151"/>
      <c r="FF17" s="151"/>
      <c r="FG17" s="151"/>
      <c r="FH17" s="151"/>
      <c r="FI17" s="151"/>
      <c r="FJ17" s="151"/>
      <c r="FK17" s="151"/>
      <c r="FL17" s="151"/>
      <c r="FM17" s="151"/>
      <c r="FN17" s="151"/>
      <c r="FO17" s="151"/>
      <c r="FP17" s="151"/>
      <c r="FQ17" s="151"/>
      <c r="FR17" s="151"/>
      <c r="FS17" s="151"/>
      <c r="FT17" s="151"/>
      <c r="FU17" s="151"/>
      <c r="FV17" s="151"/>
      <c r="FW17" s="151"/>
      <c r="FX17" s="151"/>
      <c r="FY17" s="151"/>
      <c r="FZ17" s="151"/>
      <c r="GA17" s="151"/>
      <c r="GB17" s="151"/>
      <c r="GC17" s="151"/>
      <c r="GD17" s="151"/>
      <c r="GE17" s="151"/>
      <c r="GF17" s="151"/>
      <c r="GG17" s="151"/>
      <c r="GH17" s="151"/>
      <c r="GI17" s="151"/>
      <c r="GJ17" s="151"/>
      <c r="GK17" s="151"/>
      <c r="GL17" s="151"/>
      <c r="GM17" s="151"/>
      <c r="GN17" s="151"/>
      <c r="GO17" s="151"/>
      <c r="GP17" s="151"/>
      <c r="GQ17" s="151"/>
      <c r="GR17" s="151"/>
      <c r="GS17" s="151"/>
      <c r="GT17" s="151"/>
      <c r="GU17" s="151"/>
      <c r="GV17" s="151"/>
      <c r="GW17" s="151"/>
      <c r="GX17" s="151"/>
      <c r="GY17" s="151"/>
      <c r="GZ17" s="151"/>
      <c r="HA17" s="151"/>
      <c r="HB17" s="151"/>
      <c r="HC17" s="151"/>
      <c r="HD17" s="151"/>
      <c r="HE17" s="151"/>
      <c r="HF17" s="151"/>
      <c r="HG17" s="151"/>
      <c r="HH17" s="151"/>
      <c r="HI17" s="151"/>
      <c r="HJ17" s="151"/>
      <c r="HK17" s="151"/>
      <c r="HL17" s="151"/>
      <c r="HM17" s="151"/>
      <c r="HN17" s="151"/>
      <c r="HO17" s="151"/>
      <c r="HP17" s="151"/>
      <c r="HQ17" s="151"/>
      <c r="HR17" s="151"/>
      <c r="HS17" s="151"/>
      <c r="HT17" s="151"/>
      <c r="HU17" s="151"/>
      <c r="HV17" s="151"/>
      <c r="HW17" s="151"/>
      <c r="HX17" s="151"/>
      <c r="HY17" s="151"/>
      <c r="HZ17" s="151"/>
      <c r="IA17" s="151"/>
      <c r="IB17" s="151"/>
      <c r="IC17" s="151"/>
      <c r="ID17" s="151"/>
      <c r="IE17" s="151"/>
      <c r="IF17" s="151"/>
      <c r="IG17" s="151"/>
      <c r="IH17" s="151"/>
      <c r="II17" s="151"/>
      <c r="IJ17" s="151"/>
      <c r="IK17" s="151"/>
      <c r="IL17" s="151"/>
      <c r="IM17" s="151"/>
      <c r="IN17" s="151"/>
      <c r="IO17" s="151"/>
      <c r="IP17" s="151"/>
      <c r="IQ17" s="151"/>
      <c r="IR17" s="151"/>
      <c r="IS17" s="151"/>
      <c r="IT17" s="151"/>
      <c r="IU17" s="151"/>
      <c r="IV17" s="151"/>
    </row>
    <row r="18" spans="1:256" s="153" customFormat="1" ht="12" customHeight="1">
      <c r="A18" s="154"/>
      <c r="B18" s="155"/>
      <c r="C18" s="156"/>
      <c r="D18" s="157"/>
      <c r="E18" s="157"/>
      <c r="F18" s="157"/>
      <c r="G18" s="158"/>
      <c r="H18" s="158"/>
      <c r="I18" s="151"/>
      <c r="J18" s="151"/>
      <c r="K18" s="151"/>
      <c r="L18" s="151"/>
      <c r="M18" s="151"/>
      <c r="N18" s="151"/>
      <c r="O18" s="151"/>
      <c r="P18" s="151"/>
      <c r="Q18" s="152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  <c r="BZ18" s="151"/>
      <c r="CA18" s="151"/>
      <c r="CB18" s="151"/>
      <c r="CC18" s="151"/>
      <c r="CD18" s="151"/>
      <c r="CE18" s="151"/>
      <c r="CF18" s="151"/>
      <c r="CG18" s="151"/>
      <c r="CH18" s="151"/>
      <c r="CI18" s="151"/>
      <c r="CJ18" s="151"/>
      <c r="CK18" s="151"/>
      <c r="CL18" s="151"/>
      <c r="CM18" s="151"/>
      <c r="CN18" s="151"/>
      <c r="CO18" s="151"/>
      <c r="CP18" s="151"/>
      <c r="CQ18" s="151"/>
      <c r="CR18" s="151"/>
      <c r="CS18" s="151"/>
      <c r="CT18" s="151"/>
      <c r="CU18" s="151"/>
      <c r="CV18" s="151"/>
      <c r="CW18" s="151"/>
      <c r="CX18" s="151"/>
      <c r="CY18" s="151"/>
      <c r="CZ18" s="151"/>
      <c r="DA18" s="151"/>
      <c r="DB18" s="151"/>
      <c r="DC18" s="151"/>
      <c r="DD18" s="151"/>
      <c r="DE18" s="151"/>
      <c r="DF18" s="151"/>
      <c r="DG18" s="151"/>
      <c r="DH18" s="151"/>
      <c r="DI18" s="151"/>
      <c r="DJ18" s="151"/>
      <c r="DK18" s="151"/>
      <c r="DL18" s="151"/>
      <c r="DM18" s="151"/>
      <c r="DN18" s="151"/>
      <c r="DO18" s="151"/>
      <c r="DP18" s="151"/>
      <c r="DQ18" s="151"/>
      <c r="DR18" s="151"/>
      <c r="DS18" s="151"/>
      <c r="DT18" s="151"/>
      <c r="DU18" s="151"/>
      <c r="DV18" s="151"/>
      <c r="DW18" s="151"/>
      <c r="DX18" s="151"/>
      <c r="DY18" s="151"/>
      <c r="DZ18" s="151"/>
      <c r="EA18" s="151"/>
      <c r="EB18" s="151"/>
      <c r="EC18" s="151"/>
      <c r="ED18" s="151"/>
      <c r="EE18" s="151"/>
      <c r="EF18" s="151"/>
      <c r="EG18" s="151"/>
      <c r="EH18" s="151"/>
      <c r="EI18" s="151"/>
      <c r="EJ18" s="151"/>
      <c r="EK18" s="151"/>
      <c r="EL18" s="151"/>
      <c r="EM18" s="151"/>
      <c r="EN18" s="151"/>
      <c r="EO18" s="151"/>
      <c r="EP18" s="151"/>
      <c r="EQ18" s="151"/>
      <c r="ER18" s="151"/>
      <c r="ES18" s="151"/>
      <c r="ET18" s="151"/>
      <c r="EU18" s="151"/>
      <c r="EV18" s="151"/>
      <c r="EW18" s="151"/>
      <c r="EX18" s="151"/>
      <c r="EY18" s="151"/>
      <c r="EZ18" s="151"/>
      <c r="FA18" s="151"/>
      <c r="FB18" s="151"/>
      <c r="FC18" s="151"/>
      <c r="FD18" s="151"/>
      <c r="FE18" s="151"/>
      <c r="FF18" s="151"/>
      <c r="FG18" s="151"/>
      <c r="FH18" s="151"/>
      <c r="FI18" s="151"/>
      <c r="FJ18" s="151"/>
      <c r="FK18" s="151"/>
      <c r="FL18" s="151"/>
      <c r="FM18" s="151"/>
      <c r="FN18" s="151"/>
      <c r="FO18" s="151"/>
      <c r="FP18" s="151"/>
      <c r="FQ18" s="151"/>
      <c r="FR18" s="151"/>
      <c r="FS18" s="151"/>
      <c r="FT18" s="151"/>
      <c r="FU18" s="151"/>
      <c r="FV18" s="151"/>
      <c r="FW18" s="151"/>
      <c r="FX18" s="151"/>
      <c r="FY18" s="151"/>
      <c r="FZ18" s="151"/>
      <c r="GA18" s="151"/>
      <c r="GB18" s="151"/>
      <c r="GC18" s="151"/>
      <c r="GD18" s="151"/>
      <c r="GE18" s="151"/>
      <c r="GF18" s="151"/>
      <c r="GG18" s="151"/>
      <c r="GH18" s="151"/>
      <c r="GI18" s="151"/>
      <c r="GJ18" s="151"/>
      <c r="GK18" s="151"/>
      <c r="GL18" s="151"/>
      <c r="GM18" s="151"/>
      <c r="GN18" s="151"/>
      <c r="GO18" s="151"/>
      <c r="GP18" s="151"/>
      <c r="GQ18" s="151"/>
      <c r="GR18" s="151"/>
      <c r="GS18" s="151"/>
      <c r="GT18" s="151"/>
      <c r="GU18" s="151"/>
      <c r="GV18" s="151"/>
      <c r="GW18" s="151"/>
      <c r="GX18" s="151"/>
      <c r="GY18" s="151"/>
      <c r="GZ18" s="151"/>
      <c r="HA18" s="151"/>
      <c r="HB18" s="151"/>
      <c r="HC18" s="151"/>
      <c r="HD18" s="151"/>
      <c r="HE18" s="151"/>
      <c r="HF18" s="151"/>
      <c r="HG18" s="151"/>
      <c r="HH18" s="151"/>
      <c r="HI18" s="151"/>
      <c r="HJ18" s="151"/>
      <c r="HK18" s="151"/>
      <c r="HL18" s="151"/>
      <c r="HM18" s="151"/>
      <c r="HN18" s="151"/>
      <c r="HO18" s="151"/>
      <c r="HP18" s="151"/>
      <c r="HQ18" s="151"/>
      <c r="HR18" s="151"/>
      <c r="HS18" s="151"/>
      <c r="HT18" s="151"/>
      <c r="HU18" s="151"/>
      <c r="HV18" s="151"/>
      <c r="HW18" s="151"/>
      <c r="HX18" s="151"/>
      <c r="HY18" s="151"/>
      <c r="HZ18" s="151"/>
      <c r="IA18" s="151"/>
      <c r="IB18" s="151"/>
      <c r="IC18" s="151"/>
      <c r="ID18" s="151"/>
      <c r="IE18" s="151"/>
      <c r="IF18" s="151"/>
      <c r="IG18" s="151"/>
      <c r="IH18" s="151"/>
      <c r="II18" s="151"/>
      <c r="IJ18" s="151"/>
      <c r="IK18" s="151"/>
      <c r="IL18" s="151"/>
      <c r="IM18" s="151"/>
      <c r="IN18" s="151"/>
      <c r="IO18" s="151"/>
      <c r="IP18" s="151"/>
      <c r="IQ18" s="151"/>
      <c r="IR18" s="151"/>
      <c r="IS18" s="151"/>
      <c r="IT18" s="151"/>
      <c r="IU18" s="151"/>
      <c r="IV18" s="151"/>
    </row>
    <row r="19" spans="1:256" s="153" customFormat="1" ht="12" customHeight="1">
      <c r="A19" s="159"/>
      <c r="B19" s="160"/>
      <c r="C19" s="93" t="s">
        <v>13</v>
      </c>
      <c r="D19" s="161"/>
      <c r="E19" s="162"/>
      <c r="F19" s="162"/>
      <c r="G19" s="162"/>
      <c r="H19" s="162"/>
      <c r="I19" s="151"/>
      <c r="J19" s="151"/>
      <c r="K19" s="151"/>
      <c r="L19" s="151"/>
      <c r="M19" s="151"/>
      <c r="N19" s="151"/>
      <c r="O19" s="151"/>
      <c r="P19" s="151"/>
      <c r="Q19" s="152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  <c r="BR19" s="151"/>
      <c r="BS19" s="151"/>
      <c r="BT19" s="151"/>
      <c r="BU19" s="151"/>
      <c r="BV19" s="151"/>
      <c r="BW19" s="151"/>
      <c r="BX19" s="151"/>
      <c r="BY19" s="151"/>
      <c r="BZ19" s="151"/>
      <c r="CA19" s="151"/>
      <c r="CB19" s="151"/>
      <c r="CC19" s="151"/>
      <c r="CD19" s="151"/>
      <c r="CE19" s="151"/>
      <c r="CF19" s="151"/>
      <c r="CG19" s="151"/>
      <c r="CH19" s="151"/>
      <c r="CI19" s="151"/>
      <c r="CJ19" s="151"/>
      <c r="CK19" s="151"/>
      <c r="CL19" s="151"/>
      <c r="CM19" s="151"/>
      <c r="CN19" s="151"/>
      <c r="CO19" s="151"/>
      <c r="CP19" s="151"/>
      <c r="CQ19" s="151"/>
      <c r="CR19" s="151"/>
      <c r="CS19" s="151"/>
      <c r="CT19" s="151"/>
      <c r="CU19" s="151"/>
      <c r="CV19" s="151"/>
      <c r="CW19" s="151"/>
      <c r="CX19" s="151"/>
      <c r="CY19" s="151"/>
      <c r="CZ19" s="151"/>
      <c r="DA19" s="151"/>
      <c r="DB19" s="151"/>
      <c r="DC19" s="151"/>
      <c r="DD19" s="151"/>
      <c r="DE19" s="151"/>
      <c r="DF19" s="151"/>
      <c r="DG19" s="151"/>
      <c r="DH19" s="151"/>
      <c r="DI19" s="151"/>
      <c r="DJ19" s="151"/>
      <c r="DK19" s="151"/>
      <c r="DL19" s="151"/>
      <c r="DM19" s="151"/>
      <c r="DN19" s="151"/>
      <c r="DO19" s="151"/>
      <c r="DP19" s="151"/>
      <c r="DQ19" s="151"/>
      <c r="DR19" s="151"/>
      <c r="DS19" s="151"/>
      <c r="DT19" s="151"/>
      <c r="DU19" s="151"/>
      <c r="DV19" s="151"/>
      <c r="DW19" s="151"/>
      <c r="DX19" s="151"/>
      <c r="DY19" s="151"/>
      <c r="DZ19" s="151"/>
      <c r="EA19" s="151"/>
      <c r="EB19" s="151"/>
      <c r="EC19" s="151"/>
      <c r="ED19" s="151"/>
      <c r="EE19" s="151"/>
      <c r="EF19" s="151"/>
      <c r="EG19" s="151"/>
      <c r="EH19" s="151"/>
      <c r="EI19" s="151"/>
      <c r="EJ19" s="151"/>
      <c r="EK19" s="151"/>
      <c r="EL19" s="151"/>
      <c r="EM19" s="151"/>
      <c r="EN19" s="151"/>
      <c r="EO19" s="151"/>
      <c r="EP19" s="151"/>
      <c r="EQ19" s="151"/>
      <c r="ER19" s="151"/>
      <c r="ES19" s="151"/>
      <c r="ET19" s="151"/>
      <c r="EU19" s="151"/>
      <c r="EV19" s="151"/>
      <c r="EW19" s="151"/>
      <c r="EX19" s="151"/>
      <c r="EY19" s="151"/>
      <c r="EZ19" s="151"/>
      <c r="FA19" s="151"/>
      <c r="FB19" s="151"/>
      <c r="FC19" s="151"/>
      <c r="FD19" s="151"/>
      <c r="FE19" s="151"/>
      <c r="FF19" s="151"/>
      <c r="FG19" s="151"/>
      <c r="FH19" s="151"/>
      <c r="FI19" s="151"/>
      <c r="FJ19" s="151"/>
      <c r="FK19" s="151"/>
      <c r="FL19" s="151"/>
      <c r="FM19" s="151"/>
      <c r="FN19" s="151"/>
      <c r="FO19" s="151"/>
      <c r="FP19" s="151"/>
      <c r="FQ19" s="151"/>
      <c r="FR19" s="151"/>
      <c r="FS19" s="151"/>
      <c r="FT19" s="151"/>
      <c r="FU19" s="151"/>
      <c r="FV19" s="151"/>
      <c r="FW19" s="151"/>
      <c r="FX19" s="151"/>
      <c r="FY19" s="151"/>
      <c r="FZ19" s="151"/>
      <c r="GA19" s="151"/>
      <c r="GB19" s="151"/>
      <c r="GC19" s="151"/>
      <c r="GD19" s="151"/>
      <c r="GE19" s="151"/>
      <c r="GF19" s="151"/>
      <c r="GG19" s="151"/>
      <c r="GH19" s="151"/>
      <c r="GI19" s="151"/>
      <c r="GJ19" s="151"/>
      <c r="GK19" s="151"/>
      <c r="GL19" s="151"/>
      <c r="GM19" s="151"/>
      <c r="GN19" s="151"/>
      <c r="GO19" s="151"/>
      <c r="GP19" s="151"/>
      <c r="GQ19" s="151"/>
      <c r="GR19" s="151"/>
      <c r="GS19" s="151"/>
      <c r="GT19" s="151"/>
      <c r="GU19" s="151"/>
      <c r="GV19" s="151"/>
      <c r="GW19" s="151"/>
      <c r="GX19" s="151"/>
      <c r="GY19" s="151"/>
      <c r="GZ19" s="151"/>
      <c r="HA19" s="151"/>
      <c r="HB19" s="151"/>
      <c r="HC19" s="151"/>
      <c r="HD19" s="151"/>
      <c r="HE19" s="151"/>
      <c r="HF19" s="151"/>
      <c r="HG19" s="151"/>
      <c r="HH19" s="151"/>
      <c r="HI19" s="151"/>
      <c r="HJ19" s="151"/>
      <c r="HK19" s="151"/>
      <c r="HL19" s="151"/>
      <c r="HM19" s="151"/>
      <c r="HN19" s="151"/>
      <c r="HO19" s="151"/>
      <c r="HP19" s="151"/>
      <c r="HQ19" s="151"/>
      <c r="HR19" s="151"/>
      <c r="HS19" s="151"/>
      <c r="HT19" s="151"/>
      <c r="HU19" s="151"/>
      <c r="HV19" s="151"/>
      <c r="HW19" s="151"/>
      <c r="HX19" s="151"/>
      <c r="HY19" s="151"/>
      <c r="HZ19" s="151"/>
      <c r="IA19" s="151"/>
      <c r="IB19" s="151"/>
      <c r="IC19" s="151"/>
      <c r="ID19" s="151"/>
      <c r="IE19" s="151"/>
      <c r="IF19" s="151"/>
      <c r="IG19" s="151"/>
      <c r="IH19" s="151"/>
      <c r="II19" s="151"/>
      <c r="IJ19" s="151"/>
      <c r="IK19" s="151"/>
      <c r="IL19" s="151"/>
      <c r="IM19" s="151"/>
      <c r="IN19" s="151"/>
      <c r="IO19" s="151"/>
      <c r="IP19" s="151"/>
      <c r="IQ19" s="151"/>
      <c r="IR19" s="151"/>
      <c r="IS19" s="151"/>
      <c r="IT19" s="151"/>
      <c r="IU19" s="151"/>
      <c r="IV19" s="151"/>
    </row>
    <row r="20" spans="1:256" s="153" customFormat="1" ht="24" customHeight="1">
      <c r="A20" s="149"/>
      <c r="B20" s="150"/>
      <c r="C20" s="98" t="s">
        <v>14</v>
      </c>
      <c r="D20" s="98" t="s">
        <v>15</v>
      </c>
      <c r="E20" s="98" t="s">
        <v>16</v>
      </c>
      <c r="F20" s="98" t="s">
        <v>17</v>
      </c>
      <c r="G20" s="98" t="s">
        <v>18</v>
      </c>
      <c r="H20" s="98" t="s">
        <v>19</v>
      </c>
      <c r="I20" s="151"/>
      <c r="J20" s="151"/>
      <c r="K20" s="151"/>
      <c r="L20" s="151"/>
      <c r="M20" s="151"/>
      <c r="N20" s="151"/>
      <c r="O20" s="151"/>
      <c r="P20" s="151"/>
      <c r="Q20" s="152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1"/>
      <c r="BO20" s="151"/>
      <c r="BP20" s="151"/>
      <c r="BQ20" s="151"/>
      <c r="BR20" s="151"/>
      <c r="BS20" s="151"/>
      <c r="BT20" s="151"/>
      <c r="BU20" s="151"/>
      <c r="BV20" s="151"/>
      <c r="BW20" s="151"/>
      <c r="BX20" s="151"/>
      <c r="BY20" s="151"/>
      <c r="BZ20" s="151"/>
      <c r="CA20" s="151"/>
      <c r="CB20" s="151"/>
      <c r="CC20" s="151"/>
      <c r="CD20" s="151"/>
      <c r="CE20" s="151"/>
      <c r="CF20" s="151"/>
      <c r="CG20" s="151"/>
      <c r="CH20" s="151"/>
      <c r="CI20" s="151"/>
      <c r="CJ20" s="151"/>
      <c r="CK20" s="151"/>
      <c r="CL20" s="151"/>
      <c r="CM20" s="151"/>
      <c r="CN20" s="151"/>
      <c r="CO20" s="151"/>
      <c r="CP20" s="151"/>
      <c r="CQ20" s="151"/>
      <c r="CR20" s="151"/>
      <c r="CS20" s="151"/>
      <c r="CT20" s="151"/>
      <c r="CU20" s="151"/>
      <c r="CV20" s="151"/>
      <c r="CW20" s="151"/>
      <c r="CX20" s="151"/>
      <c r="CY20" s="151"/>
      <c r="CZ20" s="151"/>
      <c r="DA20" s="151"/>
      <c r="DB20" s="151"/>
      <c r="DC20" s="151"/>
      <c r="DD20" s="151"/>
      <c r="DE20" s="151"/>
      <c r="DF20" s="151"/>
      <c r="DG20" s="151"/>
      <c r="DH20" s="151"/>
      <c r="DI20" s="151"/>
      <c r="DJ20" s="151"/>
      <c r="DK20" s="151"/>
      <c r="DL20" s="151"/>
      <c r="DM20" s="151"/>
      <c r="DN20" s="151"/>
      <c r="DO20" s="151"/>
      <c r="DP20" s="151"/>
      <c r="DQ20" s="151"/>
      <c r="DR20" s="151"/>
      <c r="DS20" s="151"/>
      <c r="DT20" s="151"/>
      <c r="DU20" s="151"/>
      <c r="DV20" s="151"/>
      <c r="DW20" s="151"/>
      <c r="DX20" s="151"/>
      <c r="DY20" s="151"/>
      <c r="DZ20" s="151"/>
      <c r="EA20" s="151"/>
      <c r="EB20" s="151"/>
      <c r="EC20" s="151"/>
      <c r="ED20" s="151"/>
      <c r="EE20" s="151"/>
      <c r="EF20" s="151"/>
      <c r="EG20" s="151"/>
      <c r="EH20" s="151"/>
      <c r="EI20" s="151"/>
      <c r="EJ20" s="151"/>
      <c r="EK20" s="151"/>
      <c r="EL20" s="151"/>
      <c r="EM20" s="151"/>
      <c r="EN20" s="151"/>
      <c r="EO20" s="151"/>
      <c r="EP20" s="151"/>
      <c r="EQ20" s="151"/>
      <c r="ER20" s="151"/>
      <c r="ES20" s="151"/>
      <c r="ET20" s="151"/>
      <c r="EU20" s="151"/>
      <c r="EV20" s="151"/>
      <c r="EW20" s="151"/>
      <c r="EX20" s="151"/>
      <c r="EY20" s="151"/>
      <c r="EZ20" s="151"/>
      <c r="FA20" s="151"/>
      <c r="FB20" s="151"/>
      <c r="FC20" s="151"/>
      <c r="FD20" s="151"/>
      <c r="FE20" s="151"/>
      <c r="FF20" s="151"/>
      <c r="FG20" s="151"/>
      <c r="FH20" s="151"/>
      <c r="FI20" s="151"/>
      <c r="FJ20" s="151"/>
      <c r="FK20" s="151"/>
      <c r="FL20" s="151"/>
      <c r="FM20" s="151"/>
      <c r="FN20" s="151"/>
      <c r="FO20" s="151"/>
      <c r="FP20" s="151"/>
      <c r="FQ20" s="151"/>
      <c r="FR20" s="151"/>
      <c r="FS20" s="151"/>
      <c r="FT20" s="151"/>
      <c r="FU20" s="151"/>
      <c r="FV20" s="151"/>
      <c r="FW20" s="151"/>
      <c r="FX20" s="151"/>
      <c r="FY20" s="151"/>
      <c r="FZ20" s="151"/>
      <c r="GA20" s="151"/>
      <c r="GB20" s="151"/>
      <c r="GC20" s="151"/>
      <c r="GD20" s="151"/>
      <c r="GE20" s="151"/>
      <c r="GF20" s="151"/>
      <c r="GG20" s="151"/>
      <c r="GH20" s="151"/>
      <c r="GI20" s="151"/>
      <c r="GJ20" s="151"/>
      <c r="GK20" s="151"/>
      <c r="GL20" s="151"/>
      <c r="GM20" s="151"/>
      <c r="GN20" s="151"/>
      <c r="GO20" s="151"/>
      <c r="GP20" s="151"/>
      <c r="GQ20" s="151"/>
      <c r="GR20" s="151"/>
      <c r="GS20" s="151"/>
      <c r="GT20" s="151"/>
      <c r="GU20" s="151"/>
      <c r="GV20" s="151"/>
      <c r="GW20" s="151"/>
      <c r="GX20" s="151"/>
      <c r="GY20" s="151"/>
      <c r="GZ20" s="151"/>
      <c r="HA20" s="151"/>
      <c r="HB20" s="151"/>
      <c r="HC20" s="151"/>
      <c r="HD20" s="151"/>
      <c r="HE20" s="151"/>
      <c r="HF20" s="151"/>
      <c r="HG20" s="151"/>
      <c r="HH20" s="151"/>
      <c r="HI20" s="151"/>
      <c r="HJ20" s="151"/>
      <c r="HK20" s="151"/>
      <c r="HL20" s="151"/>
      <c r="HM20" s="151"/>
      <c r="HN20" s="151"/>
      <c r="HO20" s="151"/>
      <c r="HP20" s="151"/>
      <c r="HQ20" s="151"/>
      <c r="HR20" s="151"/>
      <c r="HS20" s="151"/>
      <c r="HT20" s="151"/>
      <c r="HU20" s="151"/>
      <c r="HV20" s="151"/>
      <c r="HW20" s="151"/>
      <c r="HX20" s="151"/>
      <c r="HY20" s="151"/>
      <c r="HZ20" s="151"/>
      <c r="IA20" s="151"/>
      <c r="IB20" s="151"/>
      <c r="IC20" s="151"/>
      <c r="ID20" s="151"/>
      <c r="IE20" s="151"/>
      <c r="IF20" s="151"/>
      <c r="IG20" s="151"/>
      <c r="IH20" s="151"/>
      <c r="II20" s="151"/>
      <c r="IJ20" s="151"/>
      <c r="IK20" s="151"/>
      <c r="IL20" s="151"/>
      <c r="IM20" s="151"/>
      <c r="IN20" s="151"/>
      <c r="IO20" s="151"/>
      <c r="IP20" s="151"/>
      <c r="IQ20" s="151"/>
      <c r="IR20" s="151"/>
      <c r="IS20" s="151"/>
      <c r="IT20" s="151"/>
      <c r="IU20" s="151"/>
      <c r="IV20" s="151"/>
    </row>
    <row r="21" spans="1:256" ht="12.75" customHeight="1">
      <c r="A21" s="12"/>
      <c r="B21" s="89"/>
      <c r="C21" s="94" t="s">
        <v>76</v>
      </c>
      <c r="D21" s="95" t="s">
        <v>20</v>
      </c>
      <c r="E21" s="140">
        <v>3</v>
      </c>
      <c r="F21" s="95" t="s">
        <v>108</v>
      </c>
      <c r="G21" s="97">
        <v>20000</v>
      </c>
      <c r="H21" s="97">
        <f>(E21*G21)</f>
        <v>60000</v>
      </c>
    </row>
    <row r="22" spans="1:256" ht="12.75" customHeight="1">
      <c r="A22" s="12"/>
      <c r="B22" s="89"/>
      <c r="C22" s="76" t="s">
        <v>60</v>
      </c>
      <c r="D22" s="13" t="s">
        <v>20</v>
      </c>
      <c r="E22" s="141">
        <v>10</v>
      </c>
      <c r="F22" s="13" t="s">
        <v>81</v>
      </c>
      <c r="G22" s="11">
        <v>20000</v>
      </c>
      <c r="H22" s="11">
        <f t="shared" ref="H22:H26" si="0">(E22*G22)</f>
        <v>200000</v>
      </c>
    </row>
    <row r="23" spans="1:256" ht="12.75" customHeight="1">
      <c r="A23" s="12"/>
      <c r="B23" s="89"/>
      <c r="C23" s="73" t="s">
        <v>61</v>
      </c>
      <c r="D23" s="13" t="s">
        <v>20</v>
      </c>
      <c r="E23" s="141">
        <v>5</v>
      </c>
      <c r="F23" s="13" t="s">
        <v>82</v>
      </c>
      <c r="G23" s="11">
        <v>20000</v>
      </c>
      <c r="H23" s="11">
        <f t="shared" si="0"/>
        <v>100000</v>
      </c>
    </row>
    <row r="24" spans="1:256" ht="12.75" customHeight="1">
      <c r="A24" s="12"/>
      <c r="B24" s="89"/>
      <c r="C24" s="80" t="s">
        <v>123</v>
      </c>
      <c r="D24" s="13" t="s">
        <v>20</v>
      </c>
      <c r="E24" s="141">
        <v>6</v>
      </c>
      <c r="F24" s="13" t="s">
        <v>109</v>
      </c>
      <c r="G24" s="11">
        <v>20000</v>
      </c>
      <c r="H24" s="11">
        <f t="shared" si="0"/>
        <v>120000</v>
      </c>
    </row>
    <row r="25" spans="1:256" ht="12.75" customHeight="1">
      <c r="A25" s="12"/>
      <c r="B25" s="89"/>
      <c r="C25" s="85" t="s">
        <v>111</v>
      </c>
      <c r="D25" s="13" t="s">
        <v>20</v>
      </c>
      <c r="E25" s="141">
        <v>12</v>
      </c>
      <c r="F25" s="13" t="s">
        <v>109</v>
      </c>
      <c r="G25" s="11">
        <v>20000</v>
      </c>
      <c r="H25" s="11">
        <f t="shared" si="0"/>
        <v>240000</v>
      </c>
    </row>
    <row r="26" spans="1:256" ht="12.75" customHeight="1">
      <c r="A26" s="12"/>
      <c r="B26" s="89"/>
      <c r="C26" s="81" t="s">
        <v>112</v>
      </c>
      <c r="D26" s="99" t="s">
        <v>20</v>
      </c>
      <c r="E26" s="142">
        <v>5</v>
      </c>
      <c r="F26" s="99" t="s">
        <v>110</v>
      </c>
      <c r="G26" s="100">
        <v>20000</v>
      </c>
      <c r="H26" s="100">
        <f t="shared" si="0"/>
        <v>100000</v>
      </c>
    </row>
    <row r="27" spans="1:256" s="153" customFormat="1" ht="12.75" customHeight="1">
      <c r="A27" s="149"/>
      <c r="B27" s="150"/>
      <c r="C27" s="163" t="s">
        <v>21</v>
      </c>
      <c r="D27" s="164"/>
      <c r="E27" s="164"/>
      <c r="F27" s="164"/>
      <c r="G27" s="165"/>
      <c r="H27" s="101">
        <f>SUM(H21:H26)</f>
        <v>820000</v>
      </c>
      <c r="I27" s="166"/>
      <c r="J27" s="151"/>
      <c r="K27" s="151"/>
      <c r="L27" s="151"/>
      <c r="M27" s="151"/>
      <c r="N27" s="151"/>
      <c r="O27" s="151"/>
      <c r="P27" s="151"/>
      <c r="Q27" s="152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T27" s="151"/>
      <c r="CU27" s="151"/>
      <c r="CV27" s="151"/>
      <c r="CW27" s="151"/>
      <c r="CX27" s="151"/>
      <c r="CY27" s="151"/>
      <c r="CZ27" s="151"/>
      <c r="DA27" s="151"/>
      <c r="DB27" s="151"/>
      <c r="DC27" s="151"/>
      <c r="DD27" s="151"/>
      <c r="DE27" s="151"/>
      <c r="DF27" s="151"/>
      <c r="DG27" s="151"/>
      <c r="DH27" s="151"/>
      <c r="DI27" s="151"/>
      <c r="DJ27" s="151"/>
      <c r="DK27" s="151"/>
      <c r="DL27" s="151"/>
      <c r="DM27" s="151"/>
      <c r="DN27" s="151"/>
      <c r="DO27" s="151"/>
      <c r="DP27" s="151"/>
      <c r="DQ27" s="151"/>
      <c r="DR27" s="151"/>
      <c r="DS27" s="151"/>
      <c r="DT27" s="151"/>
      <c r="DU27" s="151"/>
      <c r="DV27" s="151"/>
      <c r="DW27" s="151"/>
      <c r="DX27" s="151"/>
      <c r="DY27" s="151"/>
      <c r="DZ27" s="151"/>
      <c r="EA27" s="151"/>
      <c r="EB27" s="151"/>
      <c r="EC27" s="151"/>
      <c r="ED27" s="151"/>
      <c r="EE27" s="151"/>
      <c r="EF27" s="151"/>
      <c r="EG27" s="151"/>
      <c r="EH27" s="151"/>
      <c r="EI27" s="151"/>
      <c r="EJ27" s="151"/>
      <c r="EK27" s="151"/>
      <c r="EL27" s="151"/>
      <c r="EM27" s="151"/>
      <c r="EN27" s="151"/>
      <c r="EO27" s="151"/>
      <c r="EP27" s="151"/>
      <c r="EQ27" s="151"/>
      <c r="ER27" s="151"/>
      <c r="ES27" s="151"/>
      <c r="ET27" s="151"/>
      <c r="EU27" s="151"/>
      <c r="EV27" s="151"/>
      <c r="EW27" s="151"/>
      <c r="EX27" s="151"/>
      <c r="EY27" s="151"/>
      <c r="EZ27" s="151"/>
      <c r="FA27" s="151"/>
      <c r="FB27" s="151"/>
      <c r="FC27" s="151"/>
      <c r="FD27" s="151"/>
      <c r="FE27" s="151"/>
      <c r="FF27" s="151"/>
      <c r="FG27" s="151"/>
      <c r="FH27" s="151"/>
      <c r="FI27" s="151"/>
      <c r="FJ27" s="151"/>
      <c r="FK27" s="151"/>
      <c r="FL27" s="151"/>
      <c r="FM27" s="151"/>
      <c r="FN27" s="151"/>
      <c r="FO27" s="151"/>
      <c r="FP27" s="151"/>
      <c r="FQ27" s="151"/>
      <c r="FR27" s="151"/>
      <c r="FS27" s="151"/>
      <c r="FT27" s="151"/>
      <c r="FU27" s="151"/>
      <c r="FV27" s="151"/>
      <c r="FW27" s="151"/>
      <c r="FX27" s="151"/>
      <c r="FY27" s="151"/>
      <c r="FZ27" s="151"/>
      <c r="GA27" s="151"/>
      <c r="GB27" s="151"/>
      <c r="GC27" s="151"/>
      <c r="GD27" s="151"/>
      <c r="GE27" s="151"/>
      <c r="GF27" s="151"/>
      <c r="GG27" s="151"/>
      <c r="GH27" s="151"/>
      <c r="GI27" s="151"/>
      <c r="GJ27" s="151"/>
      <c r="GK27" s="151"/>
      <c r="GL27" s="151"/>
      <c r="GM27" s="151"/>
      <c r="GN27" s="151"/>
      <c r="GO27" s="151"/>
      <c r="GP27" s="151"/>
      <c r="GQ27" s="151"/>
      <c r="GR27" s="151"/>
      <c r="GS27" s="151"/>
      <c r="GT27" s="151"/>
      <c r="GU27" s="151"/>
      <c r="GV27" s="151"/>
      <c r="GW27" s="151"/>
      <c r="GX27" s="151"/>
      <c r="GY27" s="151"/>
      <c r="GZ27" s="151"/>
      <c r="HA27" s="151"/>
      <c r="HB27" s="151"/>
      <c r="HC27" s="151"/>
      <c r="HD27" s="151"/>
      <c r="HE27" s="151"/>
      <c r="HF27" s="151"/>
      <c r="HG27" s="151"/>
      <c r="HH27" s="151"/>
      <c r="HI27" s="151"/>
      <c r="HJ27" s="151"/>
      <c r="HK27" s="151"/>
      <c r="HL27" s="151"/>
      <c r="HM27" s="151"/>
      <c r="HN27" s="151"/>
      <c r="HO27" s="151"/>
      <c r="HP27" s="151"/>
      <c r="HQ27" s="151"/>
      <c r="HR27" s="151"/>
      <c r="HS27" s="151"/>
      <c r="HT27" s="151"/>
      <c r="HU27" s="151"/>
      <c r="HV27" s="151"/>
      <c r="HW27" s="151"/>
      <c r="HX27" s="151"/>
      <c r="HY27" s="151"/>
      <c r="HZ27" s="151"/>
      <c r="IA27" s="151"/>
      <c r="IB27" s="151"/>
      <c r="IC27" s="151"/>
      <c r="ID27" s="151"/>
      <c r="IE27" s="151"/>
      <c r="IF27" s="151"/>
      <c r="IG27" s="151"/>
      <c r="IH27" s="151"/>
      <c r="II27" s="151"/>
      <c r="IJ27" s="151"/>
      <c r="IK27" s="151"/>
      <c r="IL27" s="151"/>
      <c r="IM27" s="151"/>
      <c r="IN27" s="151"/>
      <c r="IO27" s="151"/>
      <c r="IP27" s="151"/>
      <c r="IQ27" s="151"/>
      <c r="IR27" s="151"/>
      <c r="IS27" s="151"/>
      <c r="IT27" s="151"/>
      <c r="IU27" s="151"/>
      <c r="IV27" s="151"/>
    </row>
    <row r="28" spans="1:256" s="153" customFormat="1" ht="12" customHeight="1">
      <c r="A28" s="154"/>
      <c r="B28" s="155"/>
      <c r="C28" s="156"/>
      <c r="D28" s="158"/>
      <c r="E28" s="158"/>
      <c r="F28" s="158"/>
      <c r="G28" s="167"/>
      <c r="H28" s="167"/>
      <c r="I28" s="151"/>
      <c r="J28" s="151"/>
      <c r="K28" s="151"/>
      <c r="L28" s="151"/>
      <c r="M28" s="151"/>
      <c r="N28" s="151"/>
      <c r="O28" s="151"/>
      <c r="P28" s="151"/>
      <c r="Q28" s="152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151"/>
      <c r="CI28" s="151"/>
      <c r="CJ28" s="151"/>
      <c r="CK28" s="151"/>
      <c r="CL28" s="151"/>
      <c r="CM28" s="151"/>
      <c r="CN28" s="151"/>
      <c r="CO28" s="151"/>
      <c r="CP28" s="151"/>
      <c r="CQ28" s="151"/>
      <c r="CR28" s="151"/>
      <c r="CS28" s="151"/>
      <c r="CT28" s="151"/>
      <c r="CU28" s="151"/>
      <c r="CV28" s="151"/>
      <c r="CW28" s="151"/>
      <c r="CX28" s="151"/>
      <c r="CY28" s="151"/>
      <c r="CZ28" s="151"/>
      <c r="DA28" s="151"/>
      <c r="DB28" s="151"/>
      <c r="DC28" s="151"/>
      <c r="DD28" s="151"/>
      <c r="DE28" s="151"/>
      <c r="DF28" s="151"/>
      <c r="DG28" s="151"/>
      <c r="DH28" s="151"/>
      <c r="DI28" s="151"/>
      <c r="DJ28" s="151"/>
      <c r="DK28" s="151"/>
      <c r="DL28" s="151"/>
      <c r="DM28" s="151"/>
      <c r="DN28" s="151"/>
      <c r="DO28" s="151"/>
      <c r="DP28" s="151"/>
      <c r="DQ28" s="151"/>
      <c r="DR28" s="151"/>
      <c r="DS28" s="151"/>
      <c r="DT28" s="151"/>
      <c r="DU28" s="151"/>
      <c r="DV28" s="151"/>
      <c r="DW28" s="151"/>
      <c r="DX28" s="151"/>
      <c r="DY28" s="151"/>
      <c r="DZ28" s="151"/>
      <c r="EA28" s="151"/>
      <c r="EB28" s="151"/>
      <c r="EC28" s="151"/>
      <c r="ED28" s="151"/>
      <c r="EE28" s="151"/>
      <c r="EF28" s="151"/>
      <c r="EG28" s="151"/>
      <c r="EH28" s="151"/>
      <c r="EI28" s="151"/>
      <c r="EJ28" s="151"/>
      <c r="EK28" s="151"/>
      <c r="EL28" s="151"/>
      <c r="EM28" s="151"/>
      <c r="EN28" s="151"/>
      <c r="EO28" s="151"/>
      <c r="EP28" s="151"/>
      <c r="EQ28" s="151"/>
      <c r="ER28" s="151"/>
      <c r="ES28" s="151"/>
      <c r="ET28" s="151"/>
      <c r="EU28" s="151"/>
      <c r="EV28" s="151"/>
      <c r="EW28" s="151"/>
      <c r="EX28" s="151"/>
      <c r="EY28" s="151"/>
      <c r="EZ28" s="151"/>
      <c r="FA28" s="151"/>
      <c r="FB28" s="151"/>
      <c r="FC28" s="151"/>
      <c r="FD28" s="151"/>
      <c r="FE28" s="151"/>
      <c r="FF28" s="151"/>
      <c r="FG28" s="151"/>
      <c r="FH28" s="151"/>
      <c r="FI28" s="151"/>
      <c r="FJ28" s="151"/>
      <c r="FK28" s="151"/>
      <c r="FL28" s="151"/>
      <c r="FM28" s="151"/>
      <c r="FN28" s="151"/>
      <c r="FO28" s="151"/>
      <c r="FP28" s="151"/>
      <c r="FQ28" s="151"/>
      <c r="FR28" s="151"/>
      <c r="FS28" s="151"/>
      <c r="FT28" s="151"/>
      <c r="FU28" s="151"/>
      <c r="FV28" s="151"/>
      <c r="FW28" s="151"/>
      <c r="FX28" s="151"/>
      <c r="FY28" s="151"/>
      <c r="FZ28" s="151"/>
      <c r="GA28" s="151"/>
      <c r="GB28" s="151"/>
      <c r="GC28" s="151"/>
      <c r="GD28" s="151"/>
      <c r="GE28" s="151"/>
      <c r="GF28" s="151"/>
      <c r="GG28" s="151"/>
      <c r="GH28" s="151"/>
      <c r="GI28" s="151"/>
      <c r="GJ28" s="151"/>
      <c r="GK28" s="151"/>
      <c r="GL28" s="151"/>
      <c r="GM28" s="151"/>
      <c r="GN28" s="151"/>
      <c r="GO28" s="151"/>
      <c r="GP28" s="151"/>
      <c r="GQ28" s="151"/>
      <c r="GR28" s="151"/>
      <c r="GS28" s="151"/>
      <c r="GT28" s="151"/>
      <c r="GU28" s="151"/>
      <c r="GV28" s="151"/>
      <c r="GW28" s="151"/>
      <c r="GX28" s="151"/>
      <c r="GY28" s="151"/>
      <c r="GZ28" s="151"/>
      <c r="HA28" s="151"/>
      <c r="HB28" s="151"/>
      <c r="HC28" s="151"/>
      <c r="HD28" s="151"/>
      <c r="HE28" s="151"/>
      <c r="HF28" s="151"/>
      <c r="HG28" s="151"/>
      <c r="HH28" s="151"/>
      <c r="HI28" s="151"/>
      <c r="HJ28" s="151"/>
      <c r="HK28" s="151"/>
      <c r="HL28" s="151"/>
      <c r="HM28" s="151"/>
      <c r="HN28" s="151"/>
      <c r="HO28" s="151"/>
      <c r="HP28" s="151"/>
      <c r="HQ28" s="151"/>
      <c r="HR28" s="151"/>
      <c r="HS28" s="151"/>
      <c r="HT28" s="151"/>
      <c r="HU28" s="151"/>
      <c r="HV28" s="151"/>
      <c r="HW28" s="151"/>
      <c r="HX28" s="151"/>
      <c r="HY28" s="151"/>
      <c r="HZ28" s="151"/>
      <c r="IA28" s="151"/>
      <c r="IB28" s="151"/>
      <c r="IC28" s="151"/>
      <c r="ID28" s="151"/>
      <c r="IE28" s="151"/>
      <c r="IF28" s="151"/>
      <c r="IG28" s="151"/>
      <c r="IH28" s="151"/>
      <c r="II28" s="151"/>
      <c r="IJ28" s="151"/>
      <c r="IK28" s="151"/>
      <c r="IL28" s="151"/>
      <c r="IM28" s="151"/>
      <c r="IN28" s="151"/>
      <c r="IO28" s="151"/>
      <c r="IP28" s="151"/>
      <c r="IQ28" s="151"/>
      <c r="IR28" s="151"/>
      <c r="IS28" s="151"/>
      <c r="IT28" s="151"/>
      <c r="IU28" s="151"/>
      <c r="IV28" s="151"/>
    </row>
    <row r="29" spans="1:256" s="153" customFormat="1" ht="12" customHeight="1">
      <c r="A29" s="159"/>
      <c r="B29" s="160"/>
      <c r="C29" s="15" t="s">
        <v>22</v>
      </c>
      <c r="D29" s="168"/>
      <c r="E29" s="169"/>
      <c r="F29" s="169"/>
      <c r="G29" s="170"/>
      <c r="H29" s="170"/>
      <c r="I29" s="151"/>
      <c r="J29" s="151"/>
      <c r="K29" s="151"/>
      <c r="L29" s="151"/>
      <c r="M29" s="151"/>
      <c r="N29" s="151"/>
      <c r="O29" s="151"/>
      <c r="P29" s="151"/>
      <c r="Q29" s="152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151"/>
      <c r="CI29" s="151"/>
      <c r="CJ29" s="151"/>
      <c r="CK29" s="151"/>
      <c r="CL29" s="151"/>
      <c r="CM29" s="151"/>
      <c r="CN29" s="151"/>
      <c r="CO29" s="151"/>
      <c r="CP29" s="151"/>
      <c r="CQ29" s="151"/>
      <c r="CR29" s="151"/>
      <c r="CS29" s="151"/>
      <c r="CT29" s="151"/>
      <c r="CU29" s="151"/>
      <c r="CV29" s="151"/>
      <c r="CW29" s="151"/>
      <c r="CX29" s="151"/>
      <c r="CY29" s="151"/>
      <c r="CZ29" s="151"/>
      <c r="DA29" s="151"/>
      <c r="DB29" s="151"/>
      <c r="DC29" s="151"/>
      <c r="DD29" s="151"/>
      <c r="DE29" s="151"/>
      <c r="DF29" s="151"/>
      <c r="DG29" s="151"/>
      <c r="DH29" s="151"/>
      <c r="DI29" s="151"/>
      <c r="DJ29" s="151"/>
      <c r="DK29" s="151"/>
      <c r="DL29" s="151"/>
      <c r="DM29" s="151"/>
      <c r="DN29" s="151"/>
      <c r="DO29" s="151"/>
      <c r="DP29" s="151"/>
      <c r="DQ29" s="151"/>
      <c r="DR29" s="151"/>
      <c r="DS29" s="151"/>
      <c r="DT29" s="151"/>
      <c r="DU29" s="151"/>
      <c r="DV29" s="151"/>
      <c r="DW29" s="151"/>
      <c r="DX29" s="151"/>
      <c r="DY29" s="151"/>
      <c r="DZ29" s="151"/>
      <c r="EA29" s="151"/>
      <c r="EB29" s="151"/>
      <c r="EC29" s="151"/>
      <c r="ED29" s="151"/>
      <c r="EE29" s="151"/>
      <c r="EF29" s="151"/>
      <c r="EG29" s="151"/>
      <c r="EH29" s="151"/>
      <c r="EI29" s="151"/>
      <c r="EJ29" s="151"/>
      <c r="EK29" s="151"/>
      <c r="EL29" s="151"/>
      <c r="EM29" s="151"/>
      <c r="EN29" s="151"/>
      <c r="EO29" s="151"/>
      <c r="EP29" s="151"/>
      <c r="EQ29" s="151"/>
      <c r="ER29" s="151"/>
      <c r="ES29" s="151"/>
      <c r="ET29" s="151"/>
      <c r="EU29" s="151"/>
      <c r="EV29" s="151"/>
      <c r="EW29" s="151"/>
      <c r="EX29" s="151"/>
      <c r="EY29" s="151"/>
      <c r="EZ29" s="151"/>
      <c r="FA29" s="151"/>
      <c r="FB29" s="151"/>
      <c r="FC29" s="151"/>
      <c r="FD29" s="151"/>
      <c r="FE29" s="151"/>
      <c r="FF29" s="151"/>
      <c r="FG29" s="151"/>
      <c r="FH29" s="151"/>
      <c r="FI29" s="151"/>
      <c r="FJ29" s="151"/>
      <c r="FK29" s="151"/>
      <c r="FL29" s="151"/>
      <c r="FM29" s="151"/>
      <c r="FN29" s="151"/>
      <c r="FO29" s="151"/>
      <c r="FP29" s="151"/>
      <c r="FQ29" s="151"/>
      <c r="FR29" s="151"/>
      <c r="FS29" s="151"/>
      <c r="FT29" s="151"/>
      <c r="FU29" s="151"/>
      <c r="FV29" s="151"/>
      <c r="FW29" s="151"/>
      <c r="FX29" s="151"/>
      <c r="FY29" s="151"/>
      <c r="FZ29" s="151"/>
      <c r="GA29" s="151"/>
      <c r="GB29" s="151"/>
      <c r="GC29" s="151"/>
      <c r="GD29" s="151"/>
      <c r="GE29" s="151"/>
      <c r="GF29" s="151"/>
      <c r="GG29" s="151"/>
      <c r="GH29" s="151"/>
      <c r="GI29" s="151"/>
      <c r="GJ29" s="151"/>
      <c r="GK29" s="151"/>
      <c r="GL29" s="151"/>
      <c r="GM29" s="151"/>
      <c r="GN29" s="151"/>
      <c r="GO29" s="151"/>
      <c r="GP29" s="151"/>
      <c r="GQ29" s="151"/>
      <c r="GR29" s="151"/>
      <c r="GS29" s="151"/>
      <c r="GT29" s="151"/>
      <c r="GU29" s="151"/>
      <c r="GV29" s="151"/>
      <c r="GW29" s="151"/>
      <c r="GX29" s="151"/>
      <c r="GY29" s="151"/>
      <c r="GZ29" s="151"/>
      <c r="HA29" s="151"/>
      <c r="HB29" s="151"/>
      <c r="HC29" s="151"/>
      <c r="HD29" s="151"/>
      <c r="HE29" s="151"/>
      <c r="HF29" s="151"/>
      <c r="HG29" s="151"/>
      <c r="HH29" s="151"/>
      <c r="HI29" s="151"/>
      <c r="HJ29" s="151"/>
      <c r="HK29" s="151"/>
      <c r="HL29" s="151"/>
      <c r="HM29" s="151"/>
      <c r="HN29" s="151"/>
      <c r="HO29" s="151"/>
      <c r="HP29" s="151"/>
      <c r="HQ29" s="151"/>
      <c r="HR29" s="151"/>
      <c r="HS29" s="151"/>
      <c r="HT29" s="151"/>
      <c r="HU29" s="151"/>
      <c r="HV29" s="151"/>
      <c r="HW29" s="151"/>
      <c r="HX29" s="151"/>
      <c r="HY29" s="151"/>
      <c r="HZ29" s="151"/>
      <c r="IA29" s="151"/>
      <c r="IB29" s="151"/>
      <c r="IC29" s="151"/>
      <c r="ID29" s="151"/>
      <c r="IE29" s="151"/>
      <c r="IF29" s="151"/>
      <c r="IG29" s="151"/>
      <c r="IH29" s="151"/>
      <c r="II29" s="151"/>
      <c r="IJ29" s="151"/>
      <c r="IK29" s="151"/>
      <c r="IL29" s="151"/>
      <c r="IM29" s="151"/>
      <c r="IN29" s="151"/>
      <c r="IO29" s="151"/>
      <c r="IP29" s="151"/>
      <c r="IQ29" s="151"/>
      <c r="IR29" s="151"/>
      <c r="IS29" s="151"/>
      <c r="IT29" s="151"/>
      <c r="IU29" s="151"/>
      <c r="IV29" s="151"/>
    </row>
    <row r="30" spans="1:256" s="153" customFormat="1" ht="24" customHeight="1">
      <c r="A30" s="159"/>
      <c r="B30" s="160"/>
      <c r="C30" s="16" t="s">
        <v>14</v>
      </c>
      <c r="D30" s="17" t="s">
        <v>15</v>
      </c>
      <c r="E30" s="17" t="s">
        <v>16</v>
      </c>
      <c r="F30" s="16" t="s">
        <v>17</v>
      </c>
      <c r="G30" s="17" t="s">
        <v>18</v>
      </c>
      <c r="H30" s="16" t="s">
        <v>19</v>
      </c>
      <c r="I30" s="151"/>
      <c r="J30" s="151"/>
      <c r="K30" s="151"/>
      <c r="L30" s="151"/>
      <c r="M30" s="151"/>
      <c r="N30" s="151"/>
      <c r="O30" s="151"/>
      <c r="P30" s="151"/>
      <c r="Q30" s="152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C30" s="151"/>
      <c r="CD30" s="151"/>
      <c r="CE30" s="151"/>
      <c r="CF30" s="151"/>
      <c r="CG30" s="151"/>
      <c r="CH30" s="151"/>
      <c r="CI30" s="151"/>
      <c r="CJ30" s="151"/>
      <c r="CK30" s="151"/>
      <c r="CL30" s="151"/>
      <c r="CM30" s="151"/>
      <c r="CN30" s="151"/>
      <c r="CO30" s="151"/>
      <c r="CP30" s="151"/>
      <c r="CQ30" s="151"/>
      <c r="CR30" s="151"/>
      <c r="CS30" s="151"/>
      <c r="CT30" s="151"/>
      <c r="CU30" s="151"/>
      <c r="CV30" s="151"/>
      <c r="CW30" s="151"/>
      <c r="CX30" s="151"/>
      <c r="CY30" s="151"/>
      <c r="CZ30" s="151"/>
      <c r="DA30" s="151"/>
      <c r="DB30" s="151"/>
      <c r="DC30" s="151"/>
      <c r="DD30" s="151"/>
      <c r="DE30" s="151"/>
      <c r="DF30" s="151"/>
      <c r="DG30" s="151"/>
      <c r="DH30" s="151"/>
      <c r="DI30" s="151"/>
      <c r="DJ30" s="151"/>
      <c r="DK30" s="151"/>
      <c r="DL30" s="151"/>
      <c r="DM30" s="151"/>
      <c r="DN30" s="151"/>
      <c r="DO30" s="151"/>
      <c r="DP30" s="151"/>
      <c r="DQ30" s="151"/>
      <c r="DR30" s="151"/>
      <c r="DS30" s="151"/>
      <c r="DT30" s="151"/>
      <c r="DU30" s="151"/>
      <c r="DV30" s="151"/>
      <c r="DW30" s="151"/>
      <c r="DX30" s="151"/>
      <c r="DY30" s="151"/>
      <c r="DZ30" s="151"/>
      <c r="EA30" s="151"/>
      <c r="EB30" s="151"/>
      <c r="EC30" s="151"/>
      <c r="ED30" s="151"/>
      <c r="EE30" s="151"/>
      <c r="EF30" s="151"/>
      <c r="EG30" s="151"/>
      <c r="EH30" s="151"/>
      <c r="EI30" s="151"/>
      <c r="EJ30" s="151"/>
      <c r="EK30" s="151"/>
      <c r="EL30" s="151"/>
      <c r="EM30" s="151"/>
      <c r="EN30" s="151"/>
      <c r="EO30" s="151"/>
      <c r="EP30" s="151"/>
      <c r="EQ30" s="151"/>
      <c r="ER30" s="151"/>
      <c r="ES30" s="151"/>
      <c r="ET30" s="151"/>
      <c r="EU30" s="151"/>
      <c r="EV30" s="151"/>
      <c r="EW30" s="151"/>
      <c r="EX30" s="151"/>
      <c r="EY30" s="151"/>
      <c r="EZ30" s="151"/>
      <c r="FA30" s="151"/>
      <c r="FB30" s="151"/>
      <c r="FC30" s="151"/>
      <c r="FD30" s="151"/>
      <c r="FE30" s="151"/>
      <c r="FF30" s="151"/>
      <c r="FG30" s="151"/>
      <c r="FH30" s="151"/>
      <c r="FI30" s="151"/>
      <c r="FJ30" s="151"/>
      <c r="FK30" s="151"/>
      <c r="FL30" s="151"/>
      <c r="FM30" s="151"/>
      <c r="FN30" s="151"/>
      <c r="FO30" s="151"/>
      <c r="FP30" s="151"/>
      <c r="FQ30" s="151"/>
      <c r="FR30" s="151"/>
      <c r="FS30" s="151"/>
      <c r="FT30" s="151"/>
      <c r="FU30" s="151"/>
      <c r="FV30" s="151"/>
      <c r="FW30" s="151"/>
      <c r="FX30" s="151"/>
      <c r="FY30" s="151"/>
      <c r="FZ30" s="151"/>
      <c r="GA30" s="151"/>
      <c r="GB30" s="151"/>
      <c r="GC30" s="151"/>
      <c r="GD30" s="151"/>
      <c r="GE30" s="151"/>
      <c r="GF30" s="151"/>
      <c r="GG30" s="151"/>
      <c r="GH30" s="151"/>
      <c r="GI30" s="151"/>
      <c r="GJ30" s="151"/>
      <c r="GK30" s="151"/>
      <c r="GL30" s="151"/>
      <c r="GM30" s="151"/>
      <c r="GN30" s="151"/>
      <c r="GO30" s="151"/>
      <c r="GP30" s="151"/>
      <c r="GQ30" s="151"/>
      <c r="GR30" s="151"/>
      <c r="GS30" s="151"/>
      <c r="GT30" s="151"/>
      <c r="GU30" s="151"/>
      <c r="GV30" s="151"/>
      <c r="GW30" s="151"/>
      <c r="GX30" s="151"/>
      <c r="GY30" s="151"/>
      <c r="GZ30" s="151"/>
      <c r="HA30" s="151"/>
      <c r="HB30" s="151"/>
      <c r="HC30" s="151"/>
      <c r="HD30" s="151"/>
      <c r="HE30" s="151"/>
      <c r="HF30" s="151"/>
      <c r="HG30" s="151"/>
      <c r="HH30" s="151"/>
      <c r="HI30" s="151"/>
      <c r="HJ30" s="151"/>
      <c r="HK30" s="151"/>
      <c r="HL30" s="151"/>
      <c r="HM30" s="151"/>
      <c r="HN30" s="151"/>
      <c r="HO30" s="151"/>
      <c r="HP30" s="151"/>
      <c r="HQ30" s="151"/>
      <c r="HR30" s="151"/>
      <c r="HS30" s="151"/>
      <c r="HT30" s="151"/>
      <c r="HU30" s="151"/>
      <c r="HV30" s="151"/>
      <c r="HW30" s="151"/>
      <c r="HX30" s="151"/>
      <c r="HY30" s="151"/>
      <c r="HZ30" s="151"/>
      <c r="IA30" s="151"/>
      <c r="IB30" s="151"/>
      <c r="IC30" s="151"/>
      <c r="ID30" s="151"/>
      <c r="IE30" s="151"/>
      <c r="IF30" s="151"/>
      <c r="IG30" s="151"/>
      <c r="IH30" s="151"/>
      <c r="II30" s="151"/>
      <c r="IJ30" s="151"/>
      <c r="IK30" s="151"/>
      <c r="IL30" s="151"/>
      <c r="IM30" s="151"/>
      <c r="IN30" s="151"/>
      <c r="IO30" s="151"/>
      <c r="IP30" s="151"/>
      <c r="IQ30" s="151"/>
      <c r="IR30" s="151"/>
      <c r="IS30" s="151"/>
      <c r="IT30" s="151"/>
      <c r="IU30" s="151"/>
      <c r="IV30" s="151"/>
    </row>
    <row r="31" spans="1:256" s="153" customFormat="1" ht="12" customHeight="1">
      <c r="A31" s="159"/>
      <c r="B31" s="160"/>
      <c r="C31" s="171"/>
      <c r="D31" s="172"/>
      <c r="E31" s="172"/>
      <c r="F31" s="172"/>
      <c r="G31" s="171"/>
      <c r="H31" s="171"/>
      <c r="I31" s="151"/>
      <c r="J31" s="151"/>
      <c r="K31" s="151"/>
      <c r="L31" s="151"/>
      <c r="M31" s="151"/>
      <c r="N31" s="151"/>
      <c r="O31" s="151"/>
      <c r="P31" s="151"/>
      <c r="Q31" s="152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  <c r="BR31" s="151"/>
      <c r="BS31" s="151"/>
      <c r="BT31" s="151"/>
      <c r="BU31" s="151"/>
      <c r="BV31" s="151"/>
      <c r="BW31" s="151"/>
      <c r="BX31" s="151"/>
      <c r="BY31" s="151"/>
      <c r="BZ31" s="151"/>
      <c r="CA31" s="151"/>
      <c r="CB31" s="151"/>
      <c r="CC31" s="151"/>
      <c r="CD31" s="151"/>
      <c r="CE31" s="151"/>
      <c r="CF31" s="151"/>
      <c r="CG31" s="151"/>
      <c r="CH31" s="151"/>
      <c r="CI31" s="151"/>
      <c r="CJ31" s="151"/>
      <c r="CK31" s="151"/>
      <c r="CL31" s="151"/>
      <c r="CM31" s="151"/>
      <c r="CN31" s="151"/>
      <c r="CO31" s="151"/>
      <c r="CP31" s="151"/>
      <c r="CQ31" s="151"/>
      <c r="CR31" s="151"/>
      <c r="CS31" s="151"/>
      <c r="CT31" s="151"/>
      <c r="CU31" s="151"/>
      <c r="CV31" s="151"/>
      <c r="CW31" s="151"/>
      <c r="CX31" s="151"/>
      <c r="CY31" s="151"/>
      <c r="CZ31" s="151"/>
      <c r="DA31" s="151"/>
      <c r="DB31" s="151"/>
      <c r="DC31" s="151"/>
      <c r="DD31" s="151"/>
      <c r="DE31" s="151"/>
      <c r="DF31" s="151"/>
      <c r="DG31" s="151"/>
      <c r="DH31" s="151"/>
      <c r="DI31" s="151"/>
      <c r="DJ31" s="151"/>
      <c r="DK31" s="151"/>
      <c r="DL31" s="151"/>
      <c r="DM31" s="151"/>
      <c r="DN31" s="151"/>
      <c r="DO31" s="151"/>
      <c r="DP31" s="151"/>
      <c r="DQ31" s="151"/>
      <c r="DR31" s="151"/>
      <c r="DS31" s="151"/>
      <c r="DT31" s="151"/>
      <c r="DU31" s="151"/>
      <c r="DV31" s="151"/>
      <c r="DW31" s="151"/>
      <c r="DX31" s="151"/>
      <c r="DY31" s="151"/>
      <c r="DZ31" s="151"/>
      <c r="EA31" s="151"/>
      <c r="EB31" s="151"/>
      <c r="EC31" s="151"/>
      <c r="ED31" s="151"/>
      <c r="EE31" s="151"/>
      <c r="EF31" s="151"/>
      <c r="EG31" s="151"/>
      <c r="EH31" s="151"/>
      <c r="EI31" s="151"/>
      <c r="EJ31" s="151"/>
      <c r="EK31" s="151"/>
      <c r="EL31" s="151"/>
      <c r="EM31" s="151"/>
      <c r="EN31" s="151"/>
      <c r="EO31" s="151"/>
      <c r="EP31" s="151"/>
      <c r="EQ31" s="151"/>
      <c r="ER31" s="151"/>
      <c r="ES31" s="151"/>
      <c r="ET31" s="151"/>
      <c r="EU31" s="151"/>
      <c r="EV31" s="151"/>
      <c r="EW31" s="151"/>
      <c r="EX31" s="151"/>
      <c r="EY31" s="151"/>
      <c r="EZ31" s="151"/>
      <c r="FA31" s="151"/>
      <c r="FB31" s="151"/>
      <c r="FC31" s="151"/>
      <c r="FD31" s="151"/>
      <c r="FE31" s="151"/>
      <c r="FF31" s="151"/>
      <c r="FG31" s="151"/>
      <c r="FH31" s="151"/>
      <c r="FI31" s="151"/>
      <c r="FJ31" s="151"/>
      <c r="FK31" s="151"/>
      <c r="FL31" s="151"/>
      <c r="FM31" s="151"/>
      <c r="FN31" s="151"/>
      <c r="FO31" s="151"/>
      <c r="FP31" s="151"/>
      <c r="FQ31" s="151"/>
      <c r="FR31" s="151"/>
      <c r="FS31" s="151"/>
      <c r="FT31" s="151"/>
      <c r="FU31" s="151"/>
      <c r="FV31" s="151"/>
      <c r="FW31" s="151"/>
      <c r="FX31" s="151"/>
      <c r="FY31" s="151"/>
      <c r="FZ31" s="151"/>
      <c r="GA31" s="151"/>
      <c r="GB31" s="151"/>
      <c r="GC31" s="151"/>
      <c r="GD31" s="151"/>
      <c r="GE31" s="151"/>
      <c r="GF31" s="151"/>
      <c r="GG31" s="151"/>
      <c r="GH31" s="151"/>
      <c r="GI31" s="151"/>
      <c r="GJ31" s="151"/>
      <c r="GK31" s="151"/>
      <c r="GL31" s="151"/>
      <c r="GM31" s="151"/>
      <c r="GN31" s="151"/>
      <c r="GO31" s="151"/>
      <c r="GP31" s="151"/>
      <c r="GQ31" s="151"/>
      <c r="GR31" s="151"/>
      <c r="GS31" s="151"/>
      <c r="GT31" s="151"/>
      <c r="GU31" s="151"/>
      <c r="GV31" s="151"/>
      <c r="GW31" s="151"/>
      <c r="GX31" s="151"/>
      <c r="GY31" s="151"/>
      <c r="GZ31" s="151"/>
      <c r="HA31" s="151"/>
      <c r="HB31" s="151"/>
      <c r="HC31" s="151"/>
      <c r="HD31" s="151"/>
      <c r="HE31" s="151"/>
      <c r="HF31" s="151"/>
      <c r="HG31" s="151"/>
      <c r="HH31" s="151"/>
      <c r="HI31" s="151"/>
      <c r="HJ31" s="151"/>
      <c r="HK31" s="151"/>
      <c r="HL31" s="151"/>
      <c r="HM31" s="151"/>
      <c r="HN31" s="151"/>
      <c r="HO31" s="151"/>
      <c r="HP31" s="151"/>
      <c r="HQ31" s="151"/>
      <c r="HR31" s="151"/>
      <c r="HS31" s="151"/>
      <c r="HT31" s="151"/>
      <c r="HU31" s="151"/>
      <c r="HV31" s="151"/>
      <c r="HW31" s="151"/>
      <c r="HX31" s="151"/>
      <c r="HY31" s="151"/>
      <c r="HZ31" s="151"/>
      <c r="IA31" s="151"/>
      <c r="IB31" s="151"/>
      <c r="IC31" s="151"/>
      <c r="ID31" s="151"/>
      <c r="IE31" s="151"/>
      <c r="IF31" s="151"/>
      <c r="IG31" s="151"/>
      <c r="IH31" s="151"/>
      <c r="II31" s="151"/>
      <c r="IJ31" s="151"/>
      <c r="IK31" s="151"/>
      <c r="IL31" s="151"/>
      <c r="IM31" s="151"/>
      <c r="IN31" s="151"/>
      <c r="IO31" s="151"/>
      <c r="IP31" s="151"/>
      <c r="IQ31" s="151"/>
      <c r="IR31" s="151"/>
      <c r="IS31" s="151"/>
      <c r="IT31" s="151"/>
      <c r="IU31" s="151"/>
      <c r="IV31" s="151"/>
    </row>
    <row r="32" spans="1:256" s="153" customFormat="1" ht="12" customHeight="1">
      <c r="A32" s="159"/>
      <c r="B32" s="160"/>
      <c r="C32" s="173" t="s">
        <v>23</v>
      </c>
      <c r="D32" s="174"/>
      <c r="E32" s="174"/>
      <c r="F32" s="174"/>
      <c r="G32" s="19"/>
      <c r="H32" s="19"/>
      <c r="I32" s="151"/>
      <c r="J32" s="151"/>
      <c r="K32" s="151"/>
      <c r="L32" s="151"/>
      <c r="M32" s="151"/>
      <c r="N32" s="151"/>
      <c r="O32" s="151"/>
      <c r="P32" s="151"/>
      <c r="Q32" s="152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BP32" s="151"/>
      <c r="BQ32" s="151"/>
      <c r="BR32" s="151"/>
      <c r="BS32" s="151"/>
      <c r="BT32" s="151"/>
      <c r="BU32" s="151"/>
      <c r="BV32" s="151"/>
      <c r="BW32" s="151"/>
      <c r="BX32" s="151"/>
      <c r="BY32" s="151"/>
      <c r="BZ32" s="151"/>
      <c r="CA32" s="151"/>
      <c r="CB32" s="151"/>
      <c r="CC32" s="151"/>
      <c r="CD32" s="151"/>
      <c r="CE32" s="151"/>
      <c r="CF32" s="151"/>
      <c r="CG32" s="151"/>
      <c r="CH32" s="151"/>
      <c r="CI32" s="151"/>
      <c r="CJ32" s="151"/>
      <c r="CK32" s="151"/>
      <c r="CL32" s="151"/>
      <c r="CM32" s="151"/>
      <c r="CN32" s="151"/>
      <c r="CO32" s="151"/>
      <c r="CP32" s="151"/>
      <c r="CQ32" s="151"/>
      <c r="CR32" s="151"/>
      <c r="CS32" s="151"/>
      <c r="CT32" s="151"/>
      <c r="CU32" s="151"/>
      <c r="CV32" s="151"/>
      <c r="CW32" s="151"/>
      <c r="CX32" s="151"/>
      <c r="CY32" s="151"/>
      <c r="CZ32" s="151"/>
      <c r="DA32" s="151"/>
      <c r="DB32" s="151"/>
      <c r="DC32" s="151"/>
      <c r="DD32" s="151"/>
      <c r="DE32" s="151"/>
      <c r="DF32" s="151"/>
      <c r="DG32" s="151"/>
      <c r="DH32" s="151"/>
      <c r="DI32" s="151"/>
      <c r="DJ32" s="151"/>
      <c r="DK32" s="151"/>
      <c r="DL32" s="151"/>
      <c r="DM32" s="151"/>
      <c r="DN32" s="151"/>
      <c r="DO32" s="151"/>
      <c r="DP32" s="151"/>
      <c r="DQ32" s="151"/>
      <c r="DR32" s="151"/>
      <c r="DS32" s="151"/>
      <c r="DT32" s="151"/>
      <c r="DU32" s="151"/>
      <c r="DV32" s="151"/>
      <c r="DW32" s="151"/>
      <c r="DX32" s="151"/>
      <c r="DY32" s="151"/>
      <c r="DZ32" s="151"/>
      <c r="EA32" s="151"/>
      <c r="EB32" s="151"/>
      <c r="EC32" s="151"/>
      <c r="ED32" s="151"/>
      <c r="EE32" s="151"/>
      <c r="EF32" s="151"/>
      <c r="EG32" s="151"/>
      <c r="EH32" s="151"/>
      <c r="EI32" s="151"/>
      <c r="EJ32" s="151"/>
      <c r="EK32" s="151"/>
      <c r="EL32" s="151"/>
      <c r="EM32" s="151"/>
      <c r="EN32" s="151"/>
      <c r="EO32" s="151"/>
      <c r="EP32" s="151"/>
      <c r="EQ32" s="151"/>
      <c r="ER32" s="151"/>
      <c r="ES32" s="151"/>
      <c r="ET32" s="151"/>
      <c r="EU32" s="151"/>
      <c r="EV32" s="151"/>
      <c r="EW32" s="151"/>
      <c r="EX32" s="151"/>
      <c r="EY32" s="151"/>
      <c r="EZ32" s="151"/>
      <c r="FA32" s="151"/>
      <c r="FB32" s="151"/>
      <c r="FC32" s="151"/>
      <c r="FD32" s="151"/>
      <c r="FE32" s="151"/>
      <c r="FF32" s="151"/>
      <c r="FG32" s="151"/>
      <c r="FH32" s="151"/>
      <c r="FI32" s="151"/>
      <c r="FJ32" s="151"/>
      <c r="FK32" s="151"/>
      <c r="FL32" s="151"/>
      <c r="FM32" s="151"/>
      <c r="FN32" s="151"/>
      <c r="FO32" s="151"/>
      <c r="FP32" s="151"/>
      <c r="FQ32" s="151"/>
      <c r="FR32" s="151"/>
      <c r="FS32" s="151"/>
      <c r="FT32" s="151"/>
      <c r="FU32" s="151"/>
      <c r="FV32" s="151"/>
      <c r="FW32" s="151"/>
      <c r="FX32" s="151"/>
      <c r="FY32" s="151"/>
      <c r="FZ32" s="151"/>
      <c r="GA32" s="151"/>
      <c r="GB32" s="151"/>
      <c r="GC32" s="151"/>
      <c r="GD32" s="151"/>
      <c r="GE32" s="151"/>
      <c r="GF32" s="151"/>
      <c r="GG32" s="151"/>
      <c r="GH32" s="151"/>
      <c r="GI32" s="151"/>
      <c r="GJ32" s="151"/>
      <c r="GK32" s="151"/>
      <c r="GL32" s="151"/>
      <c r="GM32" s="151"/>
      <c r="GN32" s="151"/>
      <c r="GO32" s="151"/>
      <c r="GP32" s="151"/>
      <c r="GQ32" s="151"/>
      <c r="GR32" s="151"/>
      <c r="GS32" s="151"/>
      <c r="GT32" s="151"/>
      <c r="GU32" s="151"/>
      <c r="GV32" s="151"/>
      <c r="GW32" s="151"/>
      <c r="GX32" s="151"/>
      <c r="GY32" s="151"/>
      <c r="GZ32" s="151"/>
      <c r="HA32" s="151"/>
      <c r="HB32" s="151"/>
      <c r="HC32" s="151"/>
      <c r="HD32" s="151"/>
      <c r="HE32" s="151"/>
      <c r="HF32" s="151"/>
      <c r="HG32" s="151"/>
      <c r="HH32" s="151"/>
      <c r="HI32" s="151"/>
      <c r="HJ32" s="151"/>
      <c r="HK32" s="151"/>
      <c r="HL32" s="151"/>
      <c r="HM32" s="151"/>
      <c r="HN32" s="151"/>
      <c r="HO32" s="151"/>
      <c r="HP32" s="151"/>
      <c r="HQ32" s="151"/>
      <c r="HR32" s="151"/>
      <c r="HS32" s="151"/>
      <c r="HT32" s="151"/>
      <c r="HU32" s="151"/>
      <c r="HV32" s="151"/>
      <c r="HW32" s="151"/>
      <c r="HX32" s="151"/>
      <c r="HY32" s="151"/>
      <c r="HZ32" s="151"/>
      <c r="IA32" s="151"/>
      <c r="IB32" s="151"/>
      <c r="IC32" s="151"/>
      <c r="ID32" s="151"/>
      <c r="IE32" s="151"/>
      <c r="IF32" s="151"/>
      <c r="IG32" s="151"/>
      <c r="IH32" s="151"/>
      <c r="II32" s="151"/>
      <c r="IJ32" s="151"/>
      <c r="IK32" s="151"/>
      <c r="IL32" s="151"/>
      <c r="IM32" s="151"/>
      <c r="IN32" s="151"/>
      <c r="IO32" s="151"/>
      <c r="IP32" s="151"/>
      <c r="IQ32" s="151"/>
      <c r="IR32" s="151"/>
      <c r="IS32" s="151"/>
      <c r="IT32" s="151"/>
      <c r="IU32" s="151"/>
      <c r="IV32" s="151"/>
    </row>
    <row r="33" spans="1:256" s="153" customFormat="1" ht="12" customHeight="1">
      <c r="A33" s="154"/>
      <c r="B33" s="155"/>
      <c r="C33" s="175"/>
      <c r="D33" s="176"/>
      <c r="E33" s="176"/>
      <c r="F33" s="176"/>
      <c r="G33" s="177"/>
      <c r="H33" s="177"/>
      <c r="I33" s="151"/>
      <c r="J33" s="151"/>
      <c r="K33" s="151"/>
      <c r="L33" s="151"/>
      <c r="M33" s="151"/>
      <c r="N33" s="151"/>
      <c r="O33" s="151"/>
      <c r="P33" s="151"/>
      <c r="Q33" s="152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1"/>
      <c r="BQ33" s="151"/>
      <c r="BR33" s="151"/>
      <c r="BS33" s="151"/>
      <c r="BT33" s="151"/>
      <c r="BU33" s="151"/>
      <c r="BV33" s="151"/>
      <c r="BW33" s="151"/>
      <c r="BX33" s="151"/>
      <c r="BY33" s="151"/>
      <c r="BZ33" s="151"/>
      <c r="CA33" s="151"/>
      <c r="CB33" s="151"/>
      <c r="CC33" s="151"/>
      <c r="CD33" s="151"/>
      <c r="CE33" s="151"/>
      <c r="CF33" s="151"/>
      <c r="CG33" s="151"/>
      <c r="CH33" s="151"/>
      <c r="CI33" s="151"/>
      <c r="CJ33" s="151"/>
      <c r="CK33" s="151"/>
      <c r="CL33" s="151"/>
      <c r="CM33" s="151"/>
      <c r="CN33" s="151"/>
      <c r="CO33" s="151"/>
      <c r="CP33" s="151"/>
      <c r="CQ33" s="151"/>
      <c r="CR33" s="151"/>
      <c r="CS33" s="151"/>
      <c r="CT33" s="151"/>
      <c r="CU33" s="151"/>
      <c r="CV33" s="151"/>
      <c r="CW33" s="151"/>
      <c r="CX33" s="151"/>
      <c r="CY33" s="151"/>
      <c r="CZ33" s="151"/>
      <c r="DA33" s="151"/>
      <c r="DB33" s="151"/>
      <c r="DC33" s="151"/>
      <c r="DD33" s="151"/>
      <c r="DE33" s="151"/>
      <c r="DF33" s="151"/>
      <c r="DG33" s="151"/>
      <c r="DH33" s="151"/>
      <c r="DI33" s="151"/>
      <c r="DJ33" s="151"/>
      <c r="DK33" s="151"/>
      <c r="DL33" s="151"/>
      <c r="DM33" s="151"/>
      <c r="DN33" s="151"/>
      <c r="DO33" s="151"/>
      <c r="DP33" s="151"/>
      <c r="DQ33" s="151"/>
      <c r="DR33" s="151"/>
      <c r="DS33" s="151"/>
      <c r="DT33" s="151"/>
      <c r="DU33" s="151"/>
      <c r="DV33" s="151"/>
      <c r="DW33" s="151"/>
      <c r="DX33" s="151"/>
      <c r="DY33" s="151"/>
      <c r="DZ33" s="151"/>
      <c r="EA33" s="151"/>
      <c r="EB33" s="151"/>
      <c r="EC33" s="151"/>
      <c r="ED33" s="151"/>
      <c r="EE33" s="151"/>
      <c r="EF33" s="151"/>
      <c r="EG33" s="151"/>
      <c r="EH33" s="151"/>
      <c r="EI33" s="151"/>
      <c r="EJ33" s="151"/>
      <c r="EK33" s="151"/>
      <c r="EL33" s="151"/>
      <c r="EM33" s="151"/>
      <c r="EN33" s="151"/>
      <c r="EO33" s="151"/>
      <c r="EP33" s="151"/>
      <c r="EQ33" s="151"/>
      <c r="ER33" s="151"/>
      <c r="ES33" s="151"/>
      <c r="ET33" s="151"/>
      <c r="EU33" s="151"/>
      <c r="EV33" s="151"/>
      <c r="EW33" s="151"/>
      <c r="EX33" s="151"/>
      <c r="EY33" s="151"/>
      <c r="EZ33" s="151"/>
      <c r="FA33" s="151"/>
      <c r="FB33" s="151"/>
      <c r="FC33" s="151"/>
      <c r="FD33" s="151"/>
      <c r="FE33" s="151"/>
      <c r="FF33" s="151"/>
      <c r="FG33" s="151"/>
      <c r="FH33" s="151"/>
      <c r="FI33" s="151"/>
      <c r="FJ33" s="151"/>
      <c r="FK33" s="151"/>
      <c r="FL33" s="151"/>
      <c r="FM33" s="151"/>
      <c r="FN33" s="151"/>
      <c r="FO33" s="151"/>
      <c r="FP33" s="151"/>
      <c r="FQ33" s="151"/>
      <c r="FR33" s="151"/>
      <c r="FS33" s="151"/>
      <c r="FT33" s="151"/>
      <c r="FU33" s="151"/>
      <c r="FV33" s="151"/>
      <c r="FW33" s="151"/>
      <c r="FX33" s="151"/>
      <c r="FY33" s="151"/>
      <c r="FZ33" s="151"/>
      <c r="GA33" s="151"/>
      <c r="GB33" s="151"/>
      <c r="GC33" s="151"/>
      <c r="GD33" s="151"/>
      <c r="GE33" s="151"/>
      <c r="GF33" s="151"/>
      <c r="GG33" s="151"/>
      <c r="GH33" s="151"/>
      <c r="GI33" s="151"/>
      <c r="GJ33" s="151"/>
      <c r="GK33" s="151"/>
      <c r="GL33" s="151"/>
      <c r="GM33" s="151"/>
      <c r="GN33" s="151"/>
      <c r="GO33" s="151"/>
      <c r="GP33" s="151"/>
      <c r="GQ33" s="151"/>
      <c r="GR33" s="151"/>
      <c r="GS33" s="151"/>
      <c r="GT33" s="151"/>
      <c r="GU33" s="151"/>
      <c r="GV33" s="151"/>
      <c r="GW33" s="151"/>
      <c r="GX33" s="151"/>
      <c r="GY33" s="151"/>
      <c r="GZ33" s="151"/>
      <c r="HA33" s="151"/>
      <c r="HB33" s="151"/>
      <c r="HC33" s="151"/>
      <c r="HD33" s="151"/>
      <c r="HE33" s="151"/>
      <c r="HF33" s="151"/>
      <c r="HG33" s="151"/>
      <c r="HH33" s="151"/>
      <c r="HI33" s="151"/>
      <c r="HJ33" s="151"/>
      <c r="HK33" s="151"/>
      <c r="HL33" s="151"/>
      <c r="HM33" s="151"/>
      <c r="HN33" s="151"/>
      <c r="HO33" s="151"/>
      <c r="HP33" s="151"/>
      <c r="HQ33" s="151"/>
      <c r="HR33" s="151"/>
      <c r="HS33" s="151"/>
      <c r="HT33" s="151"/>
      <c r="HU33" s="151"/>
      <c r="HV33" s="151"/>
      <c r="HW33" s="151"/>
      <c r="HX33" s="151"/>
      <c r="HY33" s="151"/>
      <c r="HZ33" s="151"/>
      <c r="IA33" s="151"/>
      <c r="IB33" s="151"/>
      <c r="IC33" s="151"/>
      <c r="ID33" s="151"/>
      <c r="IE33" s="151"/>
      <c r="IF33" s="151"/>
      <c r="IG33" s="151"/>
      <c r="IH33" s="151"/>
      <c r="II33" s="151"/>
      <c r="IJ33" s="151"/>
      <c r="IK33" s="151"/>
      <c r="IL33" s="151"/>
      <c r="IM33" s="151"/>
      <c r="IN33" s="151"/>
      <c r="IO33" s="151"/>
      <c r="IP33" s="151"/>
      <c r="IQ33" s="151"/>
      <c r="IR33" s="151"/>
      <c r="IS33" s="151"/>
      <c r="IT33" s="151"/>
      <c r="IU33" s="151"/>
      <c r="IV33" s="151"/>
    </row>
    <row r="34" spans="1:256" s="153" customFormat="1" ht="12" customHeight="1">
      <c r="A34" s="159"/>
      <c r="B34" s="160"/>
      <c r="C34" s="15" t="s">
        <v>24</v>
      </c>
      <c r="D34" s="168"/>
      <c r="E34" s="169"/>
      <c r="F34" s="169"/>
      <c r="G34" s="170"/>
      <c r="H34" s="170"/>
      <c r="I34" s="151"/>
      <c r="J34" s="151"/>
      <c r="K34" s="151"/>
      <c r="L34" s="151"/>
      <c r="M34" s="151"/>
      <c r="N34" s="151"/>
      <c r="O34" s="151"/>
      <c r="P34" s="151"/>
      <c r="Q34" s="152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1"/>
      <c r="BQ34" s="151"/>
      <c r="BR34" s="151"/>
      <c r="BS34" s="151"/>
      <c r="BT34" s="151"/>
      <c r="BU34" s="151"/>
      <c r="BV34" s="151"/>
      <c r="BW34" s="151"/>
      <c r="BX34" s="151"/>
      <c r="BY34" s="151"/>
      <c r="BZ34" s="151"/>
      <c r="CA34" s="151"/>
      <c r="CB34" s="151"/>
      <c r="CC34" s="151"/>
      <c r="CD34" s="151"/>
      <c r="CE34" s="151"/>
      <c r="CF34" s="151"/>
      <c r="CG34" s="151"/>
      <c r="CH34" s="151"/>
      <c r="CI34" s="151"/>
      <c r="CJ34" s="151"/>
      <c r="CK34" s="151"/>
      <c r="CL34" s="151"/>
      <c r="CM34" s="151"/>
      <c r="CN34" s="151"/>
      <c r="CO34" s="151"/>
      <c r="CP34" s="151"/>
      <c r="CQ34" s="151"/>
      <c r="CR34" s="151"/>
      <c r="CS34" s="151"/>
      <c r="CT34" s="151"/>
      <c r="CU34" s="151"/>
      <c r="CV34" s="151"/>
      <c r="CW34" s="151"/>
      <c r="CX34" s="151"/>
      <c r="CY34" s="151"/>
      <c r="CZ34" s="151"/>
      <c r="DA34" s="151"/>
      <c r="DB34" s="151"/>
      <c r="DC34" s="151"/>
      <c r="DD34" s="151"/>
      <c r="DE34" s="151"/>
      <c r="DF34" s="151"/>
      <c r="DG34" s="151"/>
      <c r="DH34" s="151"/>
      <c r="DI34" s="151"/>
      <c r="DJ34" s="151"/>
      <c r="DK34" s="151"/>
      <c r="DL34" s="151"/>
      <c r="DM34" s="151"/>
      <c r="DN34" s="151"/>
      <c r="DO34" s="151"/>
      <c r="DP34" s="151"/>
      <c r="DQ34" s="151"/>
      <c r="DR34" s="151"/>
      <c r="DS34" s="151"/>
      <c r="DT34" s="151"/>
      <c r="DU34" s="151"/>
      <c r="DV34" s="151"/>
      <c r="DW34" s="151"/>
      <c r="DX34" s="151"/>
      <c r="DY34" s="151"/>
      <c r="DZ34" s="151"/>
      <c r="EA34" s="151"/>
      <c r="EB34" s="151"/>
      <c r="EC34" s="151"/>
      <c r="ED34" s="151"/>
      <c r="EE34" s="151"/>
      <c r="EF34" s="151"/>
      <c r="EG34" s="151"/>
      <c r="EH34" s="151"/>
      <c r="EI34" s="151"/>
      <c r="EJ34" s="151"/>
      <c r="EK34" s="151"/>
      <c r="EL34" s="151"/>
      <c r="EM34" s="151"/>
      <c r="EN34" s="151"/>
      <c r="EO34" s="151"/>
      <c r="EP34" s="151"/>
      <c r="EQ34" s="151"/>
      <c r="ER34" s="151"/>
      <c r="ES34" s="151"/>
      <c r="ET34" s="151"/>
      <c r="EU34" s="151"/>
      <c r="EV34" s="151"/>
      <c r="EW34" s="151"/>
      <c r="EX34" s="151"/>
      <c r="EY34" s="151"/>
      <c r="EZ34" s="151"/>
      <c r="FA34" s="151"/>
      <c r="FB34" s="151"/>
      <c r="FC34" s="151"/>
      <c r="FD34" s="151"/>
      <c r="FE34" s="151"/>
      <c r="FF34" s="151"/>
      <c r="FG34" s="151"/>
      <c r="FH34" s="151"/>
      <c r="FI34" s="151"/>
      <c r="FJ34" s="151"/>
      <c r="FK34" s="151"/>
      <c r="FL34" s="151"/>
      <c r="FM34" s="151"/>
      <c r="FN34" s="151"/>
      <c r="FO34" s="151"/>
      <c r="FP34" s="151"/>
      <c r="FQ34" s="151"/>
      <c r="FR34" s="151"/>
      <c r="FS34" s="151"/>
      <c r="FT34" s="151"/>
      <c r="FU34" s="151"/>
      <c r="FV34" s="151"/>
      <c r="FW34" s="151"/>
      <c r="FX34" s="151"/>
      <c r="FY34" s="151"/>
      <c r="FZ34" s="151"/>
      <c r="GA34" s="151"/>
      <c r="GB34" s="151"/>
      <c r="GC34" s="151"/>
      <c r="GD34" s="151"/>
      <c r="GE34" s="151"/>
      <c r="GF34" s="151"/>
      <c r="GG34" s="151"/>
      <c r="GH34" s="151"/>
      <c r="GI34" s="151"/>
      <c r="GJ34" s="151"/>
      <c r="GK34" s="151"/>
      <c r="GL34" s="151"/>
      <c r="GM34" s="151"/>
      <c r="GN34" s="151"/>
      <c r="GO34" s="151"/>
      <c r="GP34" s="151"/>
      <c r="GQ34" s="151"/>
      <c r="GR34" s="151"/>
      <c r="GS34" s="151"/>
      <c r="GT34" s="151"/>
      <c r="GU34" s="151"/>
      <c r="GV34" s="151"/>
      <c r="GW34" s="151"/>
      <c r="GX34" s="151"/>
      <c r="GY34" s="151"/>
      <c r="GZ34" s="151"/>
      <c r="HA34" s="151"/>
      <c r="HB34" s="151"/>
      <c r="HC34" s="151"/>
      <c r="HD34" s="151"/>
      <c r="HE34" s="151"/>
      <c r="HF34" s="151"/>
      <c r="HG34" s="151"/>
      <c r="HH34" s="151"/>
      <c r="HI34" s="151"/>
      <c r="HJ34" s="151"/>
      <c r="HK34" s="151"/>
      <c r="HL34" s="151"/>
      <c r="HM34" s="151"/>
      <c r="HN34" s="151"/>
      <c r="HO34" s="151"/>
      <c r="HP34" s="151"/>
      <c r="HQ34" s="151"/>
      <c r="HR34" s="151"/>
      <c r="HS34" s="151"/>
      <c r="HT34" s="151"/>
      <c r="HU34" s="151"/>
      <c r="HV34" s="151"/>
      <c r="HW34" s="151"/>
      <c r="HX34" s="151"/>
      <c r="HY34" s="151"/>
      <c r="HZ34" s="151"/>
      <c r="IA34" s="151"/>
      <c r="IB34" s="151"/>
      <c r="IC34" s="151"/>
      <c r="ID34" s="151"/>
      <c r="IE34" s="151"/>
      <c r="IF34" s="151"/>
      <c r="IG34" s="151"/>
      <c r="IH34" s="151"/>
      <c r="II34" s="151"/>
      <c r="IJ34" s="151"/>
      <c r="IK34" s="151"/>
      <c r="IL34" s="151"/>
      <c r="IM34" s="151"/>
      <c r="IN34" s="151"/>
      <c r="IO34" s="151"/>
      <c r="IP34" s="151"/>
      <c r="IQ34" s="151"/>
      <c r="IR34" s="151"/>
      <c r="IS34" s="151"/>
      <c r="IT34" s="151"/>
      <c r="IU34" s="151"/>
      <c r="IV34" s="151"/>
    </row>
    <row r="35" spans="1:256" s="153" customFormat="1" ht="24" customHeight="1">
      <c r="A35" s="159"/>
      <c r="B35" s="160"/>
      <c r="C35" s="16" t="s">
        <v>14</v>
      </c>
      <c r="D35" s="16" t="s">
        <v>15</v>
      </c>
      <c r="E35" s="16" t="s">
        <v>16</v>
      </c>
      <c r="F35" s="16" t="s">
        <v>17</v>
      </c>
      <c r="G35" s="17" t="s">
        <v>18</v>
      </c>
      <c r="H35" s="16" t="s">
        <v>19</v>
      </c>
      <c r="I35" s="151"/>
      <c r="J35" s="151"/>
      <c r="K35" s="151"/>
      <c r="L35" s="151"/>
      <c r="M35" s="151"/>
      <c r="N35" s="151"/>
      <c r="O35" s="151"/>
      <c r="P35" s="151"/>
      <c r="Q35" s="152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1"/>
      <c r="BQ35" s="151"/>
      <c r="BR35" s="151"/>
      <c r="BS35" s="151"/>
      <c r="BT35" s="151"/>
      <c r="BU35" s="151"/>
      <c r="BV35" s="151"/>
      <c r="BW35" s="151"/>
      <c r="BX35" s="151"/>
      <c r="BY35" s="151"/>
      <c r="BZ35" s="151"/>
      <c r="CA35" s="151"/>
      <c r="CB35" s="151"/>
      <c r="CC35" s="151"/>
      <c r="CD35" s="151"/>
      <c r="CE35" s="151"/>
      <c r="CF35" s="151"/>
      <c r="CG35" s="151"/>
      <c r="CH35" s="151"/>
      <c r="CI35" s="151"/>
      <c r="CJ35" s="151"/>
      <c r="CK35" s="151"/>
      <c r="CL35" s="151"/>
      <c r="CM35" s="151"/>
      <c r="CN35" s="151"/>
      <c r="CO35" s="151"/>
      <c r="CP35" s="151"/>
      <c r="CQ35" s="151"/>
      <c r="CR35" s="151"/>
      <c r="CS35" s="151"/>
      <c r="CT35" s="151"/>
      <c r="CU35" s="151"/>
      <c r="CV35" s="151"/>
      <c r="CW35" s="151"/>
      <c r="CX35" s="151"/>
      <c r="CY35" s="151"/>
      <c r="CZ35" s="151"/>
      <c r="DA35" s="151"/>
      <c r="DB35" s="151"/>
      <c r="DC35" s="151"/>
      <c r="DD35" s="151"/>
      <c r="DE35" s="151"/>
      <c r="DF35" s="151"/>
      <c r="DG35" s="151"/>
      <c r="DH35" s="151"/>
      <c r="DI35" s="151"/>
      <c r="DJ35" s="151"/>
      <c r="DK35" s="151"/>
      <c r="DL35" s="151"/>
      <c r="DM35" s="151"/>
      <c r="DN35" s="151"/>
      <c r="DO35" s="151"/>
      <c r="DP35" s="151"/>
      <c r="DQ35" s="151"/>
      <c r="DR35" s="151"/>
      <c r="DS35" s="151"/>
      <c r="DT35" s="151"/>
      <c r="DU35" s="151"/>
      <c r="DV35" s="151"/>
      <c r="DW35" s="151"/>
      <c r="DX35" s="151"/>
      <c r="DY35" s="151"/>
      <c r="DZ35" s="151"/>
      <c r="EA35" s="151"/>
      <c r="EB35" s="151"/>
      <c r="EC35" s="151"/>
      <c r="ED35" s="151"/>
      <c r="EE35" s="151"/>
      <c r="EF35" s="151"/>
      <c r="EG35" s="151"/>
      <c r="EH35" s="151"/>
      <c r="EI35" s="151"/>
      <c r="EJ35" s="151"/>
      <c r="EK35" s="151"/>
      <c r="EL35" s="151"/>
      <c r="EM35" s="151"/>
      <c r="EN35" s="151"/>
      <c r="EO35" s="151"/>
      <c r="EP35" s="151"/>
      <c r="EQ35" s="151"/>
      <c r="ER35" s="151"/>
      <c r="ES35" s="151"/>
      <c r="ET35" s="151"/>
      <c r="EU35" s="151"/>
      <c r="EV35" s="151"/>
      <c r="EW35" s="151"/>
      <c r="EX35" s="151"/>
      <c r="EY35" s="151"/>
      <c r="EZ35" s="151"/>
      <c r="FA35" s="151"/>
      <c r="FB35" s="151"/>
      <c r="FC35" s="151"/>
      <c r="FD35" s="151"/>
      <c r="FE35" s="151"/>
      <c r="FF35" s="151"/>
      <c r="FG35" s="151"/>
      <c r="FH35" s="151"/>
      <c r="FI35" s="151"/>
      <c r="FJ35" s="151"/>
      <c r="FK35" s="151"/>
      <c r="FL35" s="151"/>
      <c r="FM35" s="151"/>
      <c r="FN35" s="151"/>
      <c r="FO35" s="151"/>
      <c r="FP35" s="151"/>
      <c r="FQ35" s="151"/>
      <c r="FR35" s="151"/>
      <c r="FS35" s="151"/>
      <c r="FT35" s="151"/>
      <c r="FU35" s="151"/>
      <c r="FV35" s="151"/>
      <c r="FW35" s="151"/>
      <c r="FX35" s="151"/>
      <c r="FY35" s="151"/>
      <c r="FZ35" s="151"/>
      <c r="GA35" s="151"/>
      <c r="GB35" s="151"/>
      <c r="GC35" s="151"/>
      <c r="GD35" s="151"/>
      <c r="GE35" s="151"/>
      <c r="GF35" s="151"/>
      <c r="GG35" s="151"/>
      <c r="GH35" s="151"/>
      <c r="GI35" s="151"/>
      <c r="GJ35" s="151"/>
      <c r="GK35" s="151"/>
      <c r="GL35" s="151"/>
      <c r="GM35" s="151"/>
      <c r="GN35" s="151"/>
      <c r="GO35" s="151"/>
      <c r="GP35" s="151"/>
      <c r="GQ35" s="151"/>
      <c r="GR35" s="151"/>
      <c r="GS35" s="151"/>
      <c r="GT35" s="151"/>
      <c r="GU35" s="151"/>
      <c r="GV35" s="151"/>
      <c r="GW35" s="151"/>
      <c r="GX35" s="151"/>
      <c r="GY35" s="151"/>
      <c r="GZ35" s="151"/>
      <c r="HA35" s="151"/>
      <c r="HB35" s="151"/>
      <c r="HC35" s="151"/>
      <c r="HD35" s="151"/>
      <c r="HE35" s="151"/>
      <c r="HF35" s="151"/>
      <c r="HG35" s="151"/>
      <c r="HH35" s="151"/>
      <c r="HI35" s="151"/>
      <c r="HJ35" s="151"/>
      <c r="HK35" s="151"/>
      <c r="HL35" s="151"/>
      <c r="HM35" s="151"/>
      <c r="HN35" s="151"/>
      <c r="HO35" s="151"/>
      <c r="HP35" s="151"/>
      <c r="HQ35" s="151"/>
      <c r="HR35" s="151"/>
      <c r="HS35" s="151"/>
      <c r="HT35" s="151"/>
      <c r="HU35" s="151"/>
      <c r="HV35" s="151"/>
      <c r="HW35" s="151"/>
      <c r="HX35" s="151"/>
      <c r="HY35" s="151"/>
      <c r="HZ35" s="151"/>
      <c r="IA35" s="151"/>
      <c r="IB35" s="151"/>
      <c r="IC35" s="151"/>
      <c r="ID35" s="151"/>
      <c r="IE35" s="151"/>
      <c r="IF35" s="151"/>
      <c r="IG35" s="151"/>
      <c r="IH35" s="151"/>
      <c r="II35" s="151"/>
      <c r="IJ35" s="151"/>
      <c r="IK35" s="151"/>
      <c r="IL35" s="151"/>
      <c r="IM35" s="151"/>
      <c r="IN35" s="151"/>
      <c r="IO35" s="151"/>
      <c r="IP35" s="151"/>
      <c r="IQ35" s="151"/>
      <c r="IR35" s="151"/>
      <c r="IS35" s="151"/>
      <c r="IT35" s="151"/>
      <c r="IU35" s="151"/>
      <c r="IV35" s="151"/>
    </row>
    <row r="36" spans="1:256" ht="12.75" customHeight="1">
      <c r="A36" s="12"/>
      <c r="B36" s="89"/>
      <c r="C36" s="94" t="s">
        <v>77</v>
      </c>
      <c r="D36" s="95" t="s">
        <v>25</v>
      </c>
      <c r="E36" s="96">
        <v>1.4</v>
      </c>
      <c r="F36" s="103" t="s">
        <v>108</v>
      </c>
      <c r="G36" s="97">
        <v>125000</v>
      </c>
      <c r="H36" s="143">
        <f>E36*G36</f>
        <v>175000</v>
      </c>
      <c r="I36" s="1" t="s">
        <v>65</v>
      </c>
    </row>
    <row r="37" spans="1:256" ht="12.75" customHeight="1">
      <c r="A37" s="12"/>
      <c r="B37" s="89"/>
      <c r="C37" s="81" t="s">
        <v>73</v>
      </c>
      <c r="D37" s="99" t="s">
        <v>25</v>
      </c>
      <c r="E37" s="82">
        <v>0.4</v>
      </c>
      <c r="F37" s="83" t="s">
        <v>108</v>
      </c>
      <c r="G37" s="100">
        <v>125000</v>
      </c>
      <c r="H37" s="75">
        <f t="shared" ref="H37:H42" si="1">E37*G37</f>
        <v>50000</v>
      </c>
    </row>
    <row r="38" spans="1:256" ht="12.75" customHeight="1">
      <c r="A38" s="12"/>
      <c r="B38" s="87"/>
      <c r="C38" s="104" t="s">
        <v>63</v>
      </c>
      <c r="D38" s="105" t="s">
        <v>25</v>
      </c>
      <c r="E38" s="106">
        <v>0.2</v>
      </c>
      <c r="F38" s="107" t="s">
        <v>124</v>
      </c>
      <c r="G38" s="108">
        <v>125000</v>
      </c>
      <c r="H38" s="102">
        <f t="shared" si="1"/>
        <v>25000</v>
      </c>
    </row>
    <row r="39" spans="1:256" ht="12.75" customHeight="1">
      <c r="A39" s="12"/>
      <c r="B39" s="89"/>
      <c r="C39" s="94" t="s">
        <v>78</v>
      </c>
      <c r="D39" s="95" t="s">
        <v>25</v>
      </c>
      <c r="E39" s="96">
        <v>0.2</v>
      </c>
      <c r="F39" s="103" t="s">
        <v>124</v>
      </c>
      <c r="G39" s="97">
        <v>125000</v>
      </c>
      <c r="H39" s="75">
        <f t="shared" si="1"/>
        <v>25000</v>
      </c>
    </row>
    <row r="40" spans="1:256" ht="12.75" customHeight="1">
      <c r="A40" s="12"/>
      <c r="B40" s="89"/>
      <c r="C40" s="6" t="s">
        <v>126</v>
      </c>
      <c r="D40" s="13" t="s">
        <v>25</v>
      </c>
      <c r="E40" s="14">
        <v>0.125</v>
      </c>
      <c r="F40" s="8" t="s">
        <v>125</v>
      </c>
      <c r="G40" s="11">
        <v>125000</v>
      </c>
      <c r="H40" s="75">
        <f t="shared" si="1"/>
        <v>15625</v>
      </c>
    </row>
    <row r="41" spans="1:256" ht="12.75" customHeight="1">
      <c r="A41" s="12"/>
      <c r="B41" s="89"/>
      <c r="C41" s="81" t="s">
        <v>79</v>
      </c>
      <c r="D41" s="13" t="s">
        <v>25</v>
      </c>
      <c r="E41" s="82">
        <v>0.125</v>
      </c>
      <c r="F41" s="83" t="s">
        <v>83</v>
      </c>
      <c r="G41" s="11">
        <v>125000</v>
      </c>
      <c r="H41" s="75">
        <f t="shared" si="1"/>
        <v>15625</v>
      </c>
    </row>
    <row r="42" spans="1:256" ht="12.75" customHeight="1">
      <c r="A42" s="12"/>
      <c r="B42" s="89"/>
      <c r="C42" s="81" t="s">
        <v>64</v>
      </c>
      <c r="D42" s="99" t="s">
        <v>25</v>
      </c>
      <c r="E42" s="82">
        <v>0.4</v>
      </c>
      <c r="F42" s="83" t="s">
        <v>125</v>
      </c>
      <c r="G42" s="100">
        <v>125000</v>
      </c>
      <c r="H42" s="109">
        <f t="shared" si="1"/>
        <v>50000</v>
      </c>
    </row>
    <row r="43" spans="1:256" s="153" customFormat="1" ht="12.75" customHeight="1">
      <c r="A43" s="159"/>
      <c r="B43" s="160"/>
      <c r="C43" s="178" t="s">
        <v>26</v>
      </c>
      <c r="D43" s="179"/>
      <c r="E43" s="179"/>
      <c r="F43" s="179"/>
      <c r="G43" s="180"/>
      <c r="H43" s="78">
        <f>SUM(H36:H42)</f>
        <v>356250</v>
      </c>
      <c r="I43" s="151"/>
      <c r="J43" s="151"/>
      <c r="K43" s="151"/>
      <c r="L43" s="151"/>
      <c r="M43" s="151"/>
      <c r="N43" s="151"/>
      <c r="O43" s="151"/>
      <c r="P43" s="151"/>
      <c r="Q43" s="152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/>
      <c r="BL43" s="151"/>
      <c r="BM43" s="151"/>
      <c r="BN43" s="151"/>
      <c r="BO43" s="151"/>
      <c r="BP43" s="151"/>
      <c r="BQ43" s="151"/>
      <c r="BR43" s="151"/>
      <c r="BS43" s="151"/>
      <c r="BT43" s="151"/>
      <c r="BU43" s="151"/>
      <c r="BV43" s="151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  <c r="CG43" s="151"/>
      <c r="CH43" s="151"/>
      <c r="CI43" s="151"/>
      <c r="CJ43" s="151"/>
      <c r="CK43" s="151"/>
      <c r="CL43" s="151"/>
      <c r="CM43" s="151"/>
      <c r="CN43" s="151"/>
      <c r="CO43" s="151"/>
      <c r="CP43" s="151"/>
      <c r="CQ43" s="151"/>
      <c r="CR43" s="151"/>
      <c r="CS43" s="151"/>
      <c r="CT43" s="151"/>
      <c r="CU43" s="151"/>
      <c r="CV43" s="151"/>
      <c r="CW43" s="151"/>
      <c r="CX43" s="151"/>
      <c r="CY43" s="151"/>
      <c r="CZ43" s="151"/>
      <c r="DA43" s="151"/>
      <c r="DB43" s="151"/>
      <c r="DC43" s="151"/>
      <c r="DD43" s="151"/>
      <c r="DE43" s="151"/>
      <c r="DF43" s="151"/>
      <c r="DG43" s="151"/>
      <c r="DH43" s="151"/>
      <c r="DI43" s="151"/>
      <c r="DJ43" s="151"/>
      <c r="DK43" s="151"/>
      <c r="DL43" s="151"/>
      <c r="DM43" s="151"/>
      <c r="DN43" s="151"/>
      <c r="DO43" s="151"/>
      <c r="DP43" s="151"/>
      <c r="DQ43" s="151"/>
      <c r="DR43" s="151"/>
      <c r="DS43" s="151"/>
      <c r="DT43" s="151"/>
      <c r="DU43" s="151"/>
      <c r="DV43" s="151"/>
      <c r="DW43" s="151"/>
      <c r="DX43" s="151"/>
      <c r="DY43" s="151"/>
      <c r="DZ43" s="151"/>
      <c r="EA43" s="151"/>
      <c r="EB43" s="151"/>
      <c r="EC43" s="151"/>
      <c r="ED43" s="151"/>
      <c r="EE43" s="151"/>
      <c r="EF43" s="151"/>
      <c r="EG43" s="151"/>
      <c r="EH43" s="151"/>
      <c r="EI43" s="151"/>
      <c r="EJ43" s="151"/>
      <c r="EK43" s="151"/>
      <c r="EL43" s="151"/>
      <c r="EM43" s="151"/>
      <c r="EN43" s="151"/>
      <c r="EO43" s="151"/>
      <c r="EP43" s="151"/>
      <c r="EQ43" s="151"/>
      <c r="ER43" s="151"/>
      <c r="ES43" s="151"/>
      <c r="ET43" s="151"/>
      <c r="EU43" s="151"/>
      <c r="EV43" s="151"/>
      <c r="EW43" s="151"/>
      <c r="EX43" s="151"/>
      <c r="EY43" s="151"/>
      <c r="EZ43" s="151"/>
      <c r="FA43" s="151"/>
      <c r="FB43" s="151"/>
      <c r="FC43" s="151"/>
      <c r="FD43" s="151"/>
      <c r="FE43" s="151"/>
      <c r="FF43" s="151"/>
      <c r="FG43" s="151"/>
      <c r="FH43" s="151"/>
      <c r="FI43" s="151"/>
      <c r="FJ43" s="151"/>
      <c r="FK43" s="151"/>
      <c r="FL43" s="151"/>
      <c r="FM43" s="151"/>
      <c r="FN43" s="151"/>
      <c r="FO43" s="151"/>
      <c r="FP43" s="151"/>
      <c r="FQ43" s="151"/>
      <c r="FR43" s="151"/>
      <c r="FS43" s="151"/>
      <c r="FT43" s="151"/>
      <c r="FU43" s="151"/>
      <c r="FV43" s="151"/>
      <c r="FW43" s="151"/>
      <c r="FX43" s="151"/>
      <c r="FY43" s="151"/>
      <c r="FZ43" s="151"/>
      <c r="GA43" s="151"/>
      <c r="GB43" s="151"/>
      <c r="GC43" s="151"/>
      <c r="GD43" s="151"/>
      <c r="GE43" s="151"/>
      <c r="GF43" s="151"/>
      <c r="GG43" s="151"/>
      <c r="GH43" s="151"/>
      <c r="GI43" s="151"/>
      <c r="GJ43" s="151"/>
      <c r="GK43" s="151"/>
      <c r="GL43" s="151"/>
      <c r="GM43" s="151"/>
      <c r="GN43" s="151"/>
      <c r="GO43" s="151"/>
      <c r="GP43" s="151"/>
      <c r="GQ43" s="151"/>
      <c r="GR43" s="151"/>
      <c r="GS43" s="151"/>
      <c r="GT43" s="151"/>
      <c r="GU43" s="151"/>
      <c r="GV43" s="151"/>
      <c r="GW43" s="151"/>
      <c r="GX43" s="151"/>
      <c r="GY43" s="151"/>
      <c r="GZ43" s="151"/>
      <c r="HA43" s="151"/>
      <c r="HB43" s="151"/>
      <c r="HC43" s="151"/>
      <c r="HD43" s="151"/>
      <c r="HE43" s="151"/>
      <c r="HF43" s="151"/>
      <c r="HG43" s="151"/>
      <c r="HH43" s="151"/>
      <c r="HI43" s="151"/>
      <c r="HJ43" s="151"/>
      <c r="HK43" s="151"/>
      <c r="HL43" s="151"/>
      <c r="HM43" s="151"/>
      <c r="HN43" s="151"/>
      <c r="HO43" s="151"/>
      <c r="HP43" s="151"/>
      <c r="HQ43" s="151"/>
      <c r="HR43" s="151"/>
      <c r="HS43" s="151"/>
      <c r="HT43" s="151"/>
      <c r="HU43" s="151"/>
      <c r="HV43" s="151"/>
      <c r="HW43" s="151"/>
      <c r="HX43" s="151"/>
      <c r="HY43" s="151"/>
      <c r="HZ43" s="151"/>
      <c r="IA43" s="151"/>
      <c r="IB43" s="151"/>
      <c r="IC43" s="151"/>
      <c r="ID43" s="151"/>
      <c r="IE43" s="151"/>
      <c r="IF43" s="151"/>
      <c r="IG43" s="151"/>
      <c r="IH43" s="151"/>
      <c r="II43" s="151"/>
      <c r="IJ43" s="151"/>
      <c r="IK43" s="151"/>
      <c r="IL43" s="151"/>
      <c r="IM43" s="151"/>
      <c r="IN43" s="151"/>
      <c r="IO43" s="151"/>
      <c r="IP43" s="151"/>
      <c r="IQ43" s="151"/>
      <c r="IR43" s="151"/>
      <c r="IS43" s="151"/>
      <c r="IT43" s="151"/>
      <c r="IU43" s="151"/>
      <c r="IV43" s="151"/>
    </row>
    <row r="44" spans="1:256" s="153" customFormat="1" ht="12" customHeight="1">
      <c r="A44" s="154"/>
      <c r="B44" s="155"/>
      <c r="C44" s="175"/>
      <c r="D44" s="176"/>
      <c r="E44" s="176"/>
      <c r="F44" s="176"/>
      <c r="G44" s="177"/>
      <c r="H44" s="177"/>
      <c r="I44" s="151"/>
      <c r="J44" s="151"/>
      <c r="K44" s="151"/>
      <c r="L44" s="151"/>
      <c r="M44" s="151"/>
      <c r="N44" s="151"/>
      <c r="O44" s="151"/>
      <c r="P44" s="151"/>
      <c r="Q44" s="152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  <c r="BI44" s="151"/>
      <c r="BJ44" s="151"/>
      <c r="BK44" s="151"/>
      <c r="BL44" s="151"/>
      <c r="BM44" s="151"/>
      <c r="BN44" s="151"/>
      <c r="BO44" s="151"/>
      <c r="BP44" s="151"/>
      <c r="BQ44" s="151"/>
      <c r="BR44" s="151"/>
      <c r="BS44" s="151"/>
      <c r="BT44" s="151"/>
      <c r="BU44" s="151"/>
      <c r="BV44" s="151"/>
      <c r="BW44" s="151"/>
      <c r="BX44" s="151"/>
      <c r="BY44" s="151"/>
      <c r="BZ44" s="151"/>
      <c r="CA44" s="151"/>
      <c r="CB44" s="151"/>
      <c r="CC44" s="151"/>
      <c r="CD44" s="151"/>
      <c r="CE44" s="151"/>
      <c r="CF44" s="151"/>
      <c r="CG44" s="151"/>
      <c r="CH44" s="151"/>
      <c r="CI44" s="151"/>
      <c r="CJ44" s="151"/>
      <c r="CK44" s="151"/>
      <c r="CL44" s="151"/>
      <c r="CM44" s="151"/>
      <c r="CN44" s="151"/>
      <c r="CO44" s="151"/>
      <c r="CP44" s="151"/>
      <c r="CQ44" s="151"/>
      <c r="CR44" s="151"/>
      <c r="CS44" s="151"/>
      <c r="CT44" s="151"/>
      <c r="CU44" s="151"/>
      <c r="CV44" s="151"/>
      <c r="CW44" s="151"/>
      <c r="CX44" s="151"/>
      <c r="CY44" s="151"/>
      <c r="CZ44" s="151"/>
      <c r="DA44" s="151"/>
      <c r="DB44" s="151"/>
      <c r="DC44" s="151"/>
      <c r="DD44" s="151"/>
      <c r="DE44" s="151"/>
      <c r="DF44" s="151"/>
      <c r="DG44" s="151"/>
      <c r="DH44" s="151"/>
      <c r="DI44" s="151"/>
      <c r="DJ44" s="151"/>
      <c r="DK44" s="151"/>
      <c r="DL44" s="151"/>
      <c r="DM44" s="151"/>
      <c r="DN44" s="151"/>
      <c r="DO44" s="151"/>
      <c r="DP44" s="151"/>
      <c r="DQ44" s="151"/>
      <c r="DR44" s="151"/>
      <c r="DS44" s="151"/>
      <c r="DT44" s="151"/>
      <c r="DU44" s="151"/>
      <c r="DV44" s="151"/>
      <c r="DW44" s="151"/>
      <c r="DX44" s="151"/>
      <c r="DY44" s="151"/>
      <c r="DZ44" s="151"/>
      <c r="EA44" s="151"/>
      <c r="EB44" s="151"/>
      <c r="EC44" s="151"/>
      <c r="ED44" s="151"/>
      <c r="EE44" s="151"/>
      <c r="EF44" s="151"/>
      <c r="EG44" s="151"/>
      <c r="EH44" s="151"/>
      <c r="EI44" s="151"/>
      <c r="EJ44" s="151"/>
      <c r="EK44" s="151"/>
      <c r="EL44" s="151"/>
      <c r="EM44" s="151"/>
      <c r="EN44" s="151"/>
      <c r="EO44" s="151"/>
      <c r="EP44" s="151"/>
      <c r="EQ44" s="151"/>
      <c r="ER44" s="151"/>
      <c r="ES44" s="151"/>
      <c r="ET44" s="151"/>
      <c r="EU44" s="151"/>
      <c r="EV44" s="151"/>
      <c r="EW44" s="151"/>
      <c r="EX44" s="151"/>
      <c r="EY44" s="151"/>
      <c r="EZ44" s="151"/>
      <c r="FA44" s="151"/>
      <c r="FB44" s="151"/>
      <c r="FC44" s="151"/>
      <c r="FD44" s="151"/>
      <c r="FE44" s="151"/>
      <c r="FF44" s="151"/>
      <c r="FG44" s="151"/>
      <c r="FH44" s="151"/>
      <c r="FI44" s="151"/>
      <c r="FJ44" s="151"/>
      <c r="FK44" s="151"/>
      <c r="FL44" s="151"/>
      <c r="FM44" s="151"/>
      <c r="FN44" s="151"/>
      <c r="FO44" s="151"/>
      <c r="FP44" s="151"/>
      <c r="FQ44" s="151"/>
      <c r="FR44" s="151"/>
      <c r="FS44" s="151"/>
      <c r="FT44" s="151"/>
      <c r="FU44" s="151"/>
      <c r="FV44" s="151"/>
      <c r="FW44" s="151"/>
      <c r="FX44" s="151"/>
      <c r="FY44" s="151"/>
      <c r="FZ44" s="151"/>
      <c r="GA44" s="151"/>
      <c r="GB44" s="151"/>
      <c r="GC44" s="151"/>
      <c r="GD44" s="151"/>
      <c r="GE44" s="151"/>
      <c r="GF44" s="151"/>
      <c r="GG44" s="151"/>
      <c r="GH44" s="151"/>
      <c r="GI44" s="151"/>
      <c r="GJ44" s="151"/>
      <c r="GK44" s="151"/>
      <c r="GL44" s="151"/>
      <c r="GM44" s="151"/>
      <c r="GN44" s="151"/>
      <c r="GO44" s="151"/>
      <c r="GP44" s="151"/>
      <c r="GQ44" s="151"/>
      <c r="GR44" s="151"/>
      <c r="GS44" s="151"/>
      <c r="GT44" s="151"/>
      <c r="GU44" s="151"/>
      <c r="GV44" s="151"/>
      <c r="GW44" s="151"/>
      <c r="GX44" s="151"/>
      <c r="GY44" s="151"/>
      <c r="GZ44" s="151"/>
      <c r="HA44" s="151"/>
      <c r="HB44" s="151"/>
      <c r="HC44" s="151"/>
      <c r="HD44" s="151"/>
      <c r="HE44" s="151"/>
      <c r="HF44" s="151"/>
      <c r="HG44" s="151"/>
      <c r="HH44" s="151"/>
      <c r="HI44" s="151"/>
      <c r="HJ44" s="151"/>
      <c r="HK44" s="151"/>
      <c r="HL44" s="151"/>
      <c r="HM44" s="151"/>
      <c r="HN44" s="151"/>
      <c r="HO44" s="151"/>
      <c r="HP44" s="151"/>
      <c r="HQ44" s="151"/>
      <c r="HR44" s="151"/>
      <c r="HS44" s="151"/>
      <c r="HT44" s="151"/>
      <c r="HU44" s="151"/>
      <c r="HV44" s="151"/>
      <c r="HW44" s="151"/>
      <c r="HX44" s="151"/>
      <c r="HY44" s="151"/>
      <c r="HZ44" s="151"/>
      <c r="IA44" s="151"/>
      <c r="IB44" s="151"/>
      <c r="IC44" s="151"/>
      <c r="ID44" s="151"/>
      <c r="IE44" s="151"/>
      <c r="IF44" s="151"/>
      <c r="IG44" s="151"/>
      <c r="IH44" s="151"/>
      <c r="II44" s="151"/>
      <c r="IJ44" s="151"/>
      <c r="IK44" s="151"/>
      <c r="IL44" s="151"/>
      <c r="IM44" s="151"/>
      <c r="IN44" s="151"/>
      <c r="IO44" s="151"/>
      <c r="IP44" s="151"/>
      <c r="IQ44" s="151"/>
      <c r="IR44" s="151"/>
      <c r="IS44" s="151"/>
      <c r="IT44" s="151"/>
      <c r="IU44" s="151"/>
      <c r="IV44" s="151"/>
    </row>
    <row r="45" spans="1:256" s="153" customFormat="1" ht="12" customHeight="1">
      <c r="A45" s="159"/>
      <c r="B45" s="160"/>
      <c r="C45" s="15" t="s">
        <v>27</v>
      </c>
      <c r="D45" s="168"/>
      <c r="E45" s="169"/>
      <c r="F45" s="169"/>
      <c r="G45" s="170"/>
      <c r="H45" s="170"/>
      <c r="I45" s="151"/>
      <c r="J45" s="151"/>
      <c r="K45" s="151"/>
      <c r="L45" s="151"/>
      <c r="M45" s="151"/>
      <c r="N45" s="151"/>
      <c r="O45" s="151"/>
      <c r="P45" s="151"/>
      <c r="Q45" s="152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/>
      <c r="BL45" s="151"/>
      <c r="BM45" s="151"/>
      <c r="BN45" s="151"/>
      <c r="BO45" s="151"/>
      <c r="BP45" s="151"/>
      <c r="BQ45" s="151"/>
      <c r="BR45" s="151"/>
      <c r="BS45" s="151"/>
      <c r="BT45" s="151"/>
      <c r="BU45" s="151"/>
      <c r="BV45" s="151"/>
      <c r="BW45" s="151"/>
      <c r="BX45" s="151"/>
      <c r="BY45" s="151"/>
      <c r="BZ45" s="151"/>
      <c r="CA45" s="151"/>
      <c r="CB45" s="151"/>
      <c r="CC45" s="151"/>
      <c r="CD45" s="151"/>
      <c r="CE45" s="151"/>
      <c r="CF45" s="151"/>
      <c r="CG45" s="151"/>
      <c r="CH45" s="151"/>
      <c r="CI45" s="151"/>
      <c r="CJ45" s="151"/>
      <c r="CK45" s="151"/>
      <c r="CL45" s="151"/>
      <c r="CM45" s="151"/>
      <c r="CN45" s="151"/>
      <c r="CO45" s="151"/>
      <c r="CP45" s="151"/>
      <c r="CQ45" s="151"/>
      <c r="CR45" s="151"/>
      <c r="CS45" s="151"/>
      <c r="CT45" s="151"/>
      <c r="CU45" s="151"/>
      <c r="CV45" s="151"/>
      <c r="CW45" s="151"/>
      <c r="CX45" s="151"/>
      <c r="CY45" s="151"/>
      <c r="CZ45" s="151"/>
      <c r="DA45" s="151"/>
      <c r="DB45" s="151"/>
      <c r="DC45" s="151"/>
      <c r="DD45" s="151"/>
      <c r="DE45" s="151"/>
      <c r="DF45" s="151"/>
      <c r="DG45" s="151"/>
      <c r="DH45" s="151"/>
      <c r="DI45" s="151"/>
      <c r="DJ45" s="151"/>
      <c r="DK45" s="151"/>
      <c r="DL45" s="151"/>
      <c r="DM45" s="151"/>
      <c r="DN45" s="151"/>
      <c r="DO45" s="151"/>
      <c r="DP45" s="151"/>
      <c r="DQ45" s="151"/>
      <c r="DR45" s="151"/>
      <c r="DS45" s="151"/>
      <c r="DT45" s="151"/>
      <c r="DU45" s="151"/>
      <c r="DV45" s="151"/>
      <c r="DW45" s="151"/>
      <c r="DX45" s="151"/>
      <c r="DY45" s="151"/>
      <c r="DZ45" s="151"/>
      <c r="EA45" s="151"/>
      <c r="EB45" s="151"/>
      <c r="EC45" s="151"/>
      <c r="ED45" s="151"/>
      <c r="EE45" s="151"/>
      <c r="EF45" s="151"/>
      <c r="EG45" s="151"/>
      <c r="EH45" s="151"/>
      <c r="EI45" s="151"/>
      <c r="EJ45" s="151"/>
      <c r="EK45" s="151"/>
      <c r="EL45" s="151"/>
      <c r="EM45" s="151"/>
      <c r="EN45" s="151"/>
      <c r="EO45" s="151"/>
      <c r="EP45" s="151"/>
      <c r="EQ45" s="151"/>
      <c r="ER45" s="151"/>
      <c r="ES45" s="151"/>
      <c r="ET45" s="151"/>
      <c r="EU45" s="151"/>
      <c r="EV45" s="151"/>
      <c r="EW45" s="151"/>
      <c r="EX45" s="151"/>
      <c r="EY45" s="151"/>
      <c r="EZ45" s="151"/>
      <c r="FA45" s="151"/>
      <c r="FB45" s="151"/>
      <c r="FC45" s="151"/>
      <c r="FD45" s="151"/>
      <c r="FE45" s="151"/>
      <c r="FF45" s="151"/>
      <c r="FG45" s="151"/>
      <c r="FH45" s="151"/>
      <c r="FI45" s="151"/>
      <c r="FJ45" s="151"/>
      <c r="FK45" s="151"/>
      <c r="FL45" s="151"/>
      <c r="FM45" s="151"/>
      <c r="FN45" s="151"/>
      <c r="FO45" s="151"/>
      <c r="FP45" s="151"/>
      <c r="FQ45" s="151"/>
      <c r="FR45" s="151"/>
      <c r="FS45" s="151"/>
      <c r="FT45" s="151"/>
      <c r="FU45" s="151"/>
      <c r="FV45" s="151"/>
      <c r="FW45" s="151"/>
      <c r="FX45" s="151"/>
      <c r="FY45" s="151"/>
      <c r="FZ45" s="151"/>
      <c r="GA45" s="151"/>
      <c r="GB45" s="151"/>
      <c r="GC45" s="151"/>
      <c r="GD45" s="151"/>
      <c r="GE45" s="151"/>
      <c r="GF45" s="151"/>
      <c r="GG45" s="151"/>
      <c r="GH45" s="151"/>
      <c r="GI45" s="151"/>
      <c r="GJ45" s="151"/>
      <c r="GK45" s="151"/>
      <c r="GL45" s="151"/>
      <c r="GM45" s="151"/>
      <c r="GN45" s="151"/>
      <c r="GO45" s="151"/>
      <c r="GP45" s="151"/>
      <c r="GQ45" s="151"/>
      <c r="GR45" s="151"/>
      <c r="GS45" s="151"/>
      <c r="GT45" s="151"/>
      <c r="GU45" s="151"/>
      <c r="GV45" s="151"/>
      <c r="GW45" s="151"/>
      <c r="GX45" s="151"/>
      <c r="GY45" s="151"/>
      <c r="GZ45" s="151"/>
      <c r="HA45" s="151"/>
      <c r="HB45" s="151"/>
      <c r="HC45" s="151"/>
      <c r="HD45" s="151"/>
      <c r="HE45" s="151"/>
      <c r="HF45" s="151"/>
      <c r="HG45" s="151"/>
      <c r="HH45" s="151"/>
      <c r="HI45" s="151"/>
      <c r="HJ45" s="151"/>
      <c r="HK45" s="151"/>
      <c r="HL45" s="151"/>
      <c r="HM45" s="151"/>
      <c r="HN45" s="151"/>
      <c r="HO45" s="151"/>
      <c r="HP45" s="151"/>
      <c r="HQ45" s="151"/>
      <c r="HR45" s="151"/>
      <c r="HS45" s="151"/>
      <c r="HT45" s="151"/>
      <c r="HU45" s="151"/>
      <c r="HV45" s="151"/>
      <c r="HW45" s="151"/>
      <c r="HX45" s="151"/>
      <c r="HY45" s="151"/>
      <c r="HZ45" s="151"/>
      <c r="IA45" s="151"/>
      <c r="IB45" s="151"/>
      <c r="IC45" s="151"/>
      <c r="ID45" s="151"/>
      <c r="IE45" s="151"/>
      <c r="IF45" s="151"/>
      <c r="IG45" s="151"/>
      <c r="IH45" s="151"/>
      <c r="II45" s="151"/>
      <c r="IJ45" s="151"/>
      <c r="IK45" s="151"/>
      <c r="IL45" s="151"/>
      <c r="IM45" s="151"/>
      <c r="IN45" s="151"/>
      <c r="IO45" s="151"/>
      <c r="IP45" s="151"/>
      <c r="IQ45" s="151"/>
      <c r="IR45" s="151"/>
      <c r="IS45" s="151"/>
      <c r="IT45" s="151"/>
      <c r="IU45" s="151"/>
      <c r="IV45" s="151"/>
    </row>
    <row r="46" spans="1:256" s="153" customFormat="1" ht="24" customHeight="1">
      <c r="A46" s="159"/>
      <c r="B46" s="160"/>
      <c r="C46" s="17" t="s">
        <v>28</v>
      </c>
      <c r="D46" s="17" t="s">
        <v>29</v>
      </c>
      <c r="E46" s="17" t="s">
        <v>30</v>
      </c>
      <c r="F46" s="17" t="s">
        <v>17</v>
      </c>
      <c r="G46" s="17" t="s">
        <v>18</v>
      </c>
      <c r="H46" s="17" t="s">
        <v>19</v>
      </c>
      <c r="I46" s="151"/>
      <c r="J46" s="151"/>
      <c r="K46" s="151"/>
      <c r="L46" s="181"/>
      <c r="M46" s="151"/>
      <c r="N46" s="151"/>
      <c r="O46" s="151"/>
      <c r="P46" s="151"/>
      <c r="Q46" s="152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  <c r="BI46" s="151"/>
      <c r="BJ46" s="151"/>
      <c r="BK46" s="151"/>
      <c r="BL46" s="151"/>
      <c r="BM46" s="151"/>
      <c r="BN46" s="151"/>
      <c r="BO46" s="151"/>
      <c r="BP46" s="151"/>
      <c r="BQ46" s="151"/>
      <c r="BR46" s="151"/>
      <c r="BS46" s="151"/>
      <c r="BT46" s="151"/>
      <c r="BU46" s="151"/>
      <c r="BV46" s="151"/>
      <c r="BW46" s="151"/>
      <c r="BX46" s="151"/>
      <c r="BY46" s="151"/>
      <c r="BZ46" s="151"/>
      <c r="CA46" s="151"/>
      <c r="CB46" s="151"/>
      <c r="CC46" s="151"/>
      <c r="CD46" s="151"/>
      <c r="CE46" s="151"/>
      <c r="CF46" s="151"/>
      <c r="CG46" s="151"/>
      <c r="CH46" s="151"/>
      <c r="CI46" s="151"/>
      <c r="CJ46" s="151"/>
      <c r="CK46" s="151"/>
      <c r="CL46" s="151"/>
      <c r="CM46" s="151"/>
      <c r="CN46" s="151"/>
      <c r="CO46" s="151"/>
      <c r="CP46" s="151"/>
      <c r="CQ46" s="151"/>
      <c r="CR46" s="151"/>
      <c r="CS46" s="151"/>
      <c r="CT46" s="151"/>
      <c r="CU46" s="151"/>
      <c r="CV46" s="151"/>
      <c r="CW46" s="151"/>
      <c r="CX46" s="151"/>
      <c r="CY46" s="151"/>
      <c r="CZ46" s="151"/>
      <c r="DA46" s="151"/>
      <c r="DB46" s="151"/>
      <c r="DC46" s="151"/>
      <c r="DD46" s="151"/>
      <c r="DE46" s="151"/>
      <c r="DF46" s="151"/>
      <c r="DG46" s="151"/>
      <c r="DH46" s="151"/>
      <c r="DI46" s="151"/>
      <c r="DJ46" s="151"/>
      <c r="DK46" s="151"/>
      <c r="DL46" s="151"/>
      <c r="DM46" s="151"/>
      <c r="DN46" s="151"/>
      <c r="DO46" s="151"/>
      <c r="DP46" s="151"/>
      <c r="DQ46" s="151"/>
      <c r="DR46" s="151"/>
      <c r="DS46" s="151"/>
      <c r="DT46" s="151"/>
      <c r="DU46" s="151"/>
      <c r="DV46" s="151"/>
      <c r="DW46" s="151"/>
      <c r="DX46" s="151"/>
      <c r="DY46" s="151"/>
      <c r="DZ46" s="151"/>
      <c r="EA46" s="151"/>
      <c r="EB46" s="151"/>
      <c r="EC46" s="151"/>
      <c r="ED46" s="151"/>
      <c r="EE46" s="151"/>
      <c r="EF46" s="151"/>
      <c r="EG46" s="151"/>
      <c r="EH46" s="151"/>
      <c r="EI46" s="151"/>
      <c r="EJ46" s="151"/>
      <c r="EK46" s="151"/>
      <c r="EL46" s="151"/>
      <c r="EM46" s="151"/>
      <c r="EN46" s="151"/>
      <c r="EO46" s="151"/>
      <c r="EP46" s="151"/>
      <c r="EQ46" s="151"/>
      <c r="ER46" s="151"/>
      <c r="ES46" s="151"/>
      <c r="ET46" s="151"/>
      <c r="EU46" s="151"/>
      <c r="EV46" s="151"/>
      <c r="EW46" s="151"/>
      <c r="EX46" s="151"/>
      <c r="EY46" s="151"/>
      <c r="EZ46" s="151"/>
      <c r="FA46" s="151"/>
      <c r="FB46" s="151"/>
      <c r="FC46" s="151"/>
      <c r="FD46" s="151"/>
      <c r="FE46" s="151"/>
      <c r="FF46" s="151"/>
      <c r="FG46" s="151"/>
      <c r="FH46" s="151"/>
      <c r="FI46" s="151"/>
      <c r="FJ46" s="151"/>
      <c r="FK46" s="151"/>
      <c r="FL46" s="151"/>
      <c r="FM46" s="151"/>
      <c r="FN46" s="151"/>
      <c r="FO46" s="151"/>
      <c r="FP46" s="151"/>
      <c r="FQ46" s="151"/>
      <c r="FR46" s="151"/>
      <c r="FS46" s="151"/>
      <c r="FT46" s="151"/>
      <c r="FU46" s="151"/>
      <c r="FV46" s="151"/>
      <c r="FW46" s="151"/>
      <c r="FX46" s="151"/>
      <c r="FY46" s="151"/>
      <c r="FZ46" s="151"/>
      <c r="GA46" s="151"/>
      <c r="GB46" s="151"/>
      <c r="GC46" s="151"/>
      <c r="GD46" s="151"/>
      <c r="GE46" s="151"/>
      <c r="GF46" s="151"/>
      <c r="GG46" s="151"/>
      <c r="GH46" s="151"/>
      <c r="GI46" s="151"/>
      <c r="GJ46" s="151"/>
      <c r="GK46" s="151"/>
      <c r="GL46" s="151"/>
      <c r="GM46" s="151"/>
      <c r="GN46" s="151"/>
      <c r="GO46" s="151"/>
      <c r="GP46" s="151"/>
      <c r="GQ46" s="151"/>
      <c r="GR46" s="151"/>
      <c r="GS46" s="151"/>
      <c r="GT46" s="151"/>
      <c r="GU46" s="151"/>
      <c r="GV46" s="151"/>
      <c r="GW46" s="151"/>
      <c r="GX46" s="151"/>
      <c r="GY46" s="151"/>
      <c r="GZ46" s="151"/>
      <c r="HA46" s="151"/>
      <c r="HB46" s="151"/>
      <c r="HC46" s="151"/>
      <c r="HD46" s="151"/>
      <c r="HE46" s="151"/>
      <c r="HF46" s="151"/>
      <c r="HG46" s="151"/>
      <c r="HH46" s="151"/>
      <c r="HI46" s="151"/>
      <c r="HJ46" s="151"/>
      <c r="HK46" s="151"/>
      <c r="HL46" s="151"/>
      <c r="HM46" s="151"/>
      <c r="HN46" s="151"/>
      <c r="HO46" s="151"/>
      <c r="HP46" s="151"/>
      <c r="HQ46" s="151"/>
      <c r="HR46" s="151"/>
      <c r="HS46" s="151"/>
      <c r="HT46" s="151"/>
      <c r="HU46" s="151"/>
      <c r="HV46" s="151"/>
      <c r="HW46" s="151"/>
      <c r="HX46" s="151"/>
      <c r="HY46" s="151"/>
      <c r="HZ46" s="151"/>
      <c r="IA46" s="151"/>
      <c r="IB46" s="151"/>
      <c r="IC46" s="151"/>
      <c r="ID46" s="151"/>
      <c r="IE46" s="151"/>
      <c r="IF46" s="151"/>
      <c r="IG46" s="151"/>
      <c r="IH46" s="151"/>
      <c r="II46" s="151"/>
      <c r="IJ46" s="151"/>
      <c r="IK46" s="151"/>
      <c r="IL46" s="151"/>
      <c r="IM46" s="151"/>
      <c r="IN46" s="151"/>
      <c r="IO46" s="151"/>
      <c r="IP46" s="151"/>
      <c r="IQ46" s="151"/>
      <c r="IR46" s="151"/>
      <c r="IS46" s="151"/>
      <c r="IT46" s="151"/>
      <c r="IU46" s="151"/>
      <c r="IV46" s="151"/>
    </row>
    <row r="47" spans="1:256" ht="12.75" customHeight="1">
      <c r="A47" s="12"/>
      <c r="B47" s="89"/>
      <c r="C47" s="122" t="s">
        <v>31</v>
      </c>
      <c r="D47" s="123"/>
      <c r="E47" s="123"/>
      <c r="F47" s="123"/>
      <c r="G47" s="123"/>
      <c r="H47" s="123"/>
      <c r="L47" s="72"/>
    </row>
    <row r="48" spans="1:256" ht="12.75" customHeight="1">
      <c r="A48" s="12"/>
      <c r="B48" s="89"/>
      <c r="C48" s="110" t="s">
        <v>66</v>
      </c>
      <c r="D48" s="111" t="s">
        <v>67</v>
      </c>
      <c r="E48" s="112">
        <v>180000</v>
      </c>
      <c r="F48" s="111" t="s">
        <v>127</v>
      </c>
      <c r="G48" s="74">
        <v>10</v>
      </c>
      <c r="H48" s="74">
        <f>(E48*G48)</f>
        <v>1800000</v>
      </c>
    </row>
    <row r="49" spans="1:8" ht="12.75" customHeight="1">
      <c r="A49" s="12"/>
      <c r="B49" s="87"/>
      <c r="C49" s="113" t="s">
        <v>32</v>
      </c>
      <c r="D49" s="114"/>
      <c r="E49" s="115"/>
      <c r="F49" s="114"/>
      <c r="G49" s="116"/>
      <c r="H49" s="116"/>
    </row>
    <row r="50" spans="1:8" ht="12.75" customHeight="1">
      <c r="A50" s="12"/>
      <c r="B50" s="87"/>
      <c r="C50" s="117" t="s">
        <v>85</v>
      </c>
      <c r="D50" s="118" t="s">
        <v>68</v>
      </c>
      <c r="E50" s="119">
        <v>400</v>
      </c>
      <c r="F50" s="118" t="s">
        <v>83</v>
      </c>
      <c r="G50" s="116">
        <v>440</v>
      </c>
      <c r="H50" s="116">
        <f>(E50*G50)</f>
        <v>176000</v>
      </c>
    </row>
    <row r="51" spans="1:8" ht="12.75" customHeight="1">
      <c r="A51" s="12"/>
      <c r="B51" s="87"/>
      <c r="C51" s="117" t="s">
        <v>86</v>
      </c>
      <c r="D51" s="118" t="s">
        <v>68</v>
      </c>
      <c r="E51" s="119">
        <v>300</v>
      </c>
      <c r="F51" s="118" t="s">
        <v>127</v>
      </c>
      <c r="G51" s="116">
        <v>792</v>
      </c>
      <c r="H51" s="116">
        <f>(E51*G51)</f>
        <v>237600</v>
      </c>
    </row>
    <row r="52" spans="1:8" ht="12.75" customHeight="1">
      <c r="A52" s="12"/>
      <c r="B52" s="87"/>
      <c r="C52" s="113" t="s">
        <v>100</v>
      </c>
      <c r="D52" s="114"/>
      <c r="E52" s="115"/>
      <c r="F52" s="114"/>
      <c r="G52" s="116"/>
      <c r="H52" s="116"/>
    </row>
    <row r="53" spans="1:8" ht="11.25" customHeight="1">
      <c r="B53" s="72"/>
      <c r="C53" s="117" t="s">
        <v>87</v>
      </c>
      <c r="D53" s="118" t="s">
        <v>68</v>
      </c>
      <c r="E53" s="119">
        <v>1.5</v>
      </c>
      <c r="F53" s="118" t="s">
        <v>113</v>
      </c>
      <c r="G53" s="116">
        <v>38000</v>
      </c>
      <c r="H53" s="116">
        <f t="shared" ref="H53" si="2">(E53*G53)</f>
        <v>57000</v>
      </c>
    </row>
    <row r="54" spans="1:8" ht="12.75" customHeight="1">
      <c r="A54" s="12"/>
      <c r="B54" s="87"/>
      <c r="C54" s="117" t="s">
        <v>88</v>
      </c>
      <c r="D54" s="118" t="s">
        <v>69</v>
      </c>
      <c r="E54" s="119">
        <v>1</v>
      </c>
      <c r="F54" s="118" t="s">
        <v>128</v>
      </c>
      <c r="G54" s="116">
        <v>39000</v>
      </c>
      <c r="H54" s="116">
        <f>(E54*G54)</f>
        <v>39000</v>
      </c>
    </row>
    <row r="55" spans="1:8" ht="12.75" customHeight="1">
      <c r="A55" s="12"/>
      <c r="B55" s="87"/>
      <c r="C55" s="117" t="s">
        <v>89</v>
      </c>
      <c r="D55" s="118" t="s">
        <v>68</v>
      </c>
      <c r="E55" s="119">
        <v>1</v>
      </c>
      <c r="F55" s="118" t="s">
        <v>128</v>
      </c>
      <c r="G55" s="116">
        <v>15000</v>
      </c>
      <c r="H55" s="116">
        <f>(E55*G55)</f>
        <v>15000</v>
      </c>
    </row>
    <row r="56" spans="1:8" ht="12.75" customHeight="1">
      <c r="A56" s="12"/>
      <c r="B56" s="87"/>
      <c r="C56" s="120" t="s">
        <v>101</v>
      </c>
      <c r="D56" s="118"/>
      <c r="E56" s="119"/>
      <c r="F56" s="118"/>
      <c r="G56" s="116"/>
      <c r="H56" s="116"/>
    </row>
    <row r="57" spans="1:8" ht="12.75" customHeight="1">
      <c r="A57" s="12"/>
      <c r="B57" s="87"/>
      <c r="C57" s="117" t="s">
        <v>90</v>
      </c>
      <c r="D57" s="114" t="s">
        <v>68</v>
      </c>
      <c r="E57" s="115">
        <v>4</v>
      </c>
      <c r="F57" s="114" t="s">
        <v>114</v>
      </c>
      <c r="G57" s="116">
        <v>5000</v>
      </c>
      <c r="H57" s="116">
        <f t="shared" ref="H57" si="3">(E57*G57)</f>
        <v>20000</v>
      </c>
    </row>
    <row r="58" spans="1:8" ht="12.75" customHeight="1">
      <c r="A58" s="12"/>
      <c r="B58" s="87"/>
      <c r="C58" s="117" t="s">
        <v>102</v>
      </c>
      <c r="D58" s="118" t="s">
        <v>68</v>
      </c>
      <c r="E58" s="119">
        <v>3</v>
      </c>
      <c r="F58" s="118" t="s">
        <v>128</v>
      </c>
      <c r="G58" s="116">
        <v>18000</v>
      </c>
      <c r="H58" s="116">
        <f>(E58*G58)</f>
        <v>54000</v>
      </c>
    </row>
    <row r="59" spans="1:8" ht="12.75" customHeight="1">
      <c r="A59" s="12"/>
      <c r="B59" s="87"/>
      <c r="C59" s="117" t="s">
        <v>91</v>
      </c>
      <c r="D59" s="114" t="s">
        <v>70</v>
      </c>
      <c r="E59" s="119">
        <v>2</v>
      </c>
      <c r="F59" s="118" t="s">
        <v>128</v>
      </c>
      <c r="G59" s="116">
        <v>10000</v>
      </c>
      <c r="H59" s="116">
        <f>(E59*G59)</f>
        <v>20000</v>
      </c>
    </row>
    <row r="60" spans="1:8" ht="12.75" customHeight="1">
      <c r="A60" s="30"/>
      <c r="B60" s="87"/>
      <c r="C60" s="120" t="s">
        <v>103</v>
      </c>
      <c r="D60" s="114"/>
      <c r="E60" s="119"/>
      <c r="F60" s="118"/>
      <c r="G60" s="116"/>
      <c r="H60" s="116"/>
    </row>
    <row r="61" spans="1:8" ht="12.75" customHeight="1">
      <c r="A61" s="30"/>
      <c r="B61" s="87"/>
      <c r="C61" s="117" t="s">
        <v>92</v>
      </c>
      <c r="D61" s="114" t="s">
        <v>74</v>
      </c>
      <c r="E61" s="119">
        <v>1</v>
      </c>
      <c r="F61" s="114" t="s">
        <v>113</v>
      </c>
      <c r="G61" s="116">
        <v>25000</v>
      </c>
      <c r="H61" s="116">
        <f t="shared" ref="H61:H62" si="4">(E61*G61)</f>
        <v>25000</v>
      </c>
    </row>
    <row r="62" spans="1:8" ht="12.75" customHeight="1">
      <c r="A62" s="30"/>
      <c r="B62" s="87"/>
      <c r="C62" s="117" t="s">
        <v>93</v>
      </c>
      <c r="D62" s="114" t="s">
        <v>74</v>
      </c>
      <c r="E62" s="119">
        <v>1</v>
      </c>
      <c r="F62" s="118" t="s">
        <v>128</v>
      </c>
      <c r="G62" s="116">
        <v>28000</v>
      </c>
      <c r="H62" s="116">
        <f t="shared" si="4"/>
        <v>28000</v>
      </c>
    </row>
    <row r="63" spans="1:8" ht="12.75" customHeight="1">
      <c r="A63" s="30"/>
      <c r="B63" s="87"/>
      <c r="C63" s="117" t="s">
        <v>94</v>
      </c>
      <c r="D63" s="114" t="s">
        <v>74</v>
      </c>
      <c r="E63" s="115">
        <v>1</v>
      </c>
      <c r="F63" s="118" t="s">
        <v>115</v>
      </c>
      <c r="G63" s="116">
        <v>39000</v>
      </c>
      <c r="H63" s="116">
        <f t="shared" ref="H63:H68" si="5">(E63*G63)</f>
        <v>39000</v>
      </c>
    </row>
    <row r="64" spans="1:8" ht="12.75" customHeight="1">
      <c r="A64" s="30"/>
      <c r="B64" s="87"/>
      <c r="C64" s="120" t="s">
        <v>104</v>
      </c>
      <c r="D64" s="114"/>
      <c r="E64" s="115"/>
      <c r="F64" s="118"/>
      <c r="G64" s="116"/>
      <c r="H64" s="116"/>
    </row>
    <row r="65" spans="1:256" ht="12.75" customHeight="1">
      <c r="A65" s="30"/>
      <c r="B65" s="87"/>
      <c r="C65" s="117" t="s">
        <v>95</v>
      </c>
      <c r="D65" s="114" t="s">
        <v>74</v>
      </c>
      <c r="E65" s="115">
        <v>2</v>
      </c>
      <c r="F65" s="118" t="s">
        <v>116</v>
      </c>
      <c r="G65" s="116">
        <v>25000</v>
      </c>
      <c r="H65" s="116">
        <f t="shared" si="5"/>
        <v>50000</v>
      </c>
    </row>
    <row r="66" spans="1:256" ht="12.75" customHeight="1">
      <c r="A66" s="30"/>
      <c r="B66" s="87"/>
      <c r="C66" s="117" t="s">
        <v>96</v>
      </c>
      <c r="D66" s="114" t="s">
        <v>74</v>
      </c>
      <c r="E66" s="115">
        <v>6</v>
      </c>
      <c r="F66" s="118" t="s">
        <v>128</v>
      </c>
      <c r="G66" s="116">
        <v>10000</v>
      </c>
      <c r="H66" s="116">
        <f t="shared" si="5"/>
        <v>60000</v>
      </c>
    </row>
    <row r="67" spans="1:256" ht="11.25" customHeight="1">
      <c r="B67" s="72"/>
      <c r="C67" s="117" t="s">
        <v>97</v>
      </c>
      <c r="D67" s="121" t="s">
        <v>74</v>
      </c>
      <c r="E67" s="119">
        <v>4</v>
      </c>
      <c r="F67" s="118" t="s">
        <v>129</v>
      </c>
      <c r="G67" s="116">
        <v>11000</v>
      </c>
      <c r="H67" s="116">
        <f t="shared" si="5"/>
        <v>44000</v>
      </c>
    </row>
    <row r="68" spans="1:256" ht="11.25" customHeight="1">
      <c r="C68" s="124" t="s">
        <v>98</v>
      </c>
      <c r="D68" s="125" t="s">
        <v>74</v>
      </c>
      <c r="E68" s="126">
        <v>3</v>
      </c>
      <c r="F68" s="127" t="s">
        <v>117</v>
      </c>
      <c r="G68" s="128">
        <v>8000</v>
      </c>
      <c r="H68" s="128">
        <f t="shared" si="5"/>
        <v>24000</v>
      </c>
    </row>
    <row r="69" spans="1:256" s="153" customFormat="1" ht="13.5" customHeight="1">
      <c r="A69" s="159"/>
      <c r="B69" s="160"/>
      <c r="C69" s="182" t="s">
        <v>99</v>
      </c>
      <c r="D69" s="182"/>
      <c r="E69" s="182"/>
      <c r="F69" s="182"/>
      <c r="G69" s="183"/>
      <c r="H69" s="79">
        <f>SUM(H47:H68)</f>
        <v>2688600</v>
      </c>
      <c r="I69" s="151"/>
      <c r="J69" s="151"/>
      <c r="K69" s="151"/>
      <c r="L69" s="151"/>
      <c r="M69" s="151"/>
      <c r="N69" s="151"/>
      <c r="O69" s="151"/>
      <c r="P69" s="151"/>
      <c r="Q69" s="152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  <c r="AD69" s="151"/>
      <c r="AE69" s="151"/>
      <c r="AF69" s="151"/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  <c r="BI69" s="151"/>
      <c r="BJ69" s="151"/>
      <c r="BK69" s="151"/>
      <c r="BL69" s="151"/>
      <c r="BM69" s="151"/>
      <c r="BN69" s="151"/>
      <c r="BO69" s="151"/>
      <c r="BP69" s="151"/>
      <c r="BQ69" s="151"/>
      <c r="BR69" s="151"/>
      <c r="BS69" s="151"/>
      <c r="BT69" s="151"/>
      <c r="BU69" s="151"/>
      <c r="BV69" s="151"/>
      <c r="BW69" s="151"/>
      <c r="BX69" s="151"/>
      <c r="BY69" s="151"/>
      <c r="BZ69" s="151"/>
      <c r="CA69" s="151"/>
      <c r="CB69" s="151"/>
      <c r="CC69" s="151"/>
      <c r="CD69" s="151"/>
      <c r="CE69" s="151"/>
      <c r="CF69" s="151"/>
      <c r="CG69" s="151"/>
      <c r="CH69" s="151"/>
      <c r="CI69" s="151"/>
      <c r="CJ69" s="151"/>
      <c r="CK69" s="151"/>
      <c r="CL69" s="151"/>
      <c r="CM69" s="151"/>
      <c r="CN69" s="151"/>
      <c r="CO69" s="151"/>
      <c r="CP69" s="151"/>
      <c r="CQ69" s="151"/>
      <c r="CR69" s="151"/>
      <c r="CS69" s="151"/>
      <c r="CT69" s="151"/>
      <c r="CU69" s="151"/>
      <c r="CV69" s="151"/>
      <c r="CW69" s="151"/>
      <c r="CX69" s="151"/>
      <c r="CY69" s="151"/>
      <c r="CZ69" s="151"/>
      <c r="DA69" s="151"/>
      <c r="DB69" s="151"/>
      <c r="DC69" s="151"/>
      <c r="DD69" s="151"/>
      <c r="DE69" s="151"/>
      <c r="DF69" s="151"/>
      <c r="DG69" s="151"/>
      <c r="DH69" s="151"/>
      <c r="DI69" s="151"/>
      <c r="DJ69" s="151"/>
      <c r="DK69" s="151"/>
      <c r="DL69" s="151"/>
      <c r="DM69" s="151"/>
      <c r="DN69" s="151"/>
      <c r="DO69" s="151"/>
      <c r="DP69" s="151"/>
      <c r="DQ69" s="151"/>
      <c r="DR69" s="151"/>
      <c r="DS69" s="151"/>
      <c r="DT69" s="151"/>
      <c r="DU69" s="151"/>
      <c r="DV69" s="151"/>
      <c r="DW69" s="151"/>
      <c r="DX69" s="151"/>
      <c r="DY69" s="151"/>
      <c r="DZ69" s="151"/>
      <c r="EA69" s="151"/>
      <c r="EB69" s="151"/>
      <c r="EC69" s="151"/>
      <c r="ED69" s="151"/>
      <c r="EE69" s="151"/>
      <c r="EF69" s="151"/>
      <c r="EG69" s="151"/>
      <c r="EH69" s="151"/>
      <c r="EI69" s="151"/>
      <c r="EJ69" s="151"/>
      <c r="EK69" s="151"/>
      <c r="EL69" s="151"/>
      <c r="EM69" s="151"/>
      <c r="EN69" s="151"/>
      <c r="EO69" s="151"/>
      <c r="EP69" s="151"/>
      <c r="EQ69" s="151"/>
      <c r="ER69" s="151"/>
      <c r="ES69" s="151"/>
      <c r="ET69" s="151"/>
      <c r="EU69" s="151"/>
      <c r="EV69" s="151"/>
      <c r="EW69" s="151"/>
      <c r="EX69" s="151"/>
      <c r="EY69" s="151"/>
      <c r="EZ69" s="151"/>
      <c r="FA69" s="151"/>
      <c r="FB69" s="151"/>
      <c r="FC69" s="151"/>
      <c r="FD69" s="151"/>
      <c r="FE69" s="151"/>
      <c r="FF69" s="151"/>
      <c r="FG69" s="151"/>
      <c r="FH69" s="151"/>
      <c r="FI69" s="151"/>
      <c r="FJ69" s="151"/>
      <c r="FK69" s="151"/>
      <c r="FL69" s="151"/>
      <c r="FM69" s="151"/>
      <c r="FN69" s="151"/>
      <c r="FO69" s="151"/>
      <c r="FP69" s="151"/>
      <c r="FQ69" s="151"/>
      <c r="FR69" s="151"/>
      <c r="FS69" s="151"/>
      <c r="FT69" s="151"/>
      <c r="FU69" s="151"/>
      <c r="FV69" s="151"/>
      <c r="FW69" s="151"/>
      <c r="FX69" s="151"/>
      <c r="FY69" s="151"/>
      <c r="FZ69" s="151"/>
      <c r="GA69" s="151"/>
      <c r="GB69" s="151"/>
      <c r="GC69" s="151"/>
      <c r="GD69" s="151"/>
      <c r="GE69" s="151"/>
      <c r="GF69" s="151"/>
      <c r="GG69" s="151"/>
      <c r="GH69" s="151"/>
      <c r="GI69" s="151"/>
      <c r="GJ69" s="151"/>
      <c r="GK69" s="151"/>
      <c r="GL69" s="151"/>
      <c r="GM69" s="151"/>
      <c r="GN69" s="151"/>
      <c r="GO69" s="151"/>
      <c r="GP69" s="151"/>
      <c r="GQ69" s="151"/>
      <c r="GR69" s="151"/>
      <c r="GS69" s="151"/>
      <c r="GT69" s="151"/>
      <c r="GU69" s="151"/>
      <c r="GV69" s="151"/>
      <c r="GW69" s="151"/>
      <c r="GX69" s="151"/>
      <c r="GY69" s="151"/>
      <c r="GZ69" s="151"/>
      <c r="HA69" s="151"/>
      <c r="HB69" s="151"/>
      <c r="HC69" s="151"/>
      <c r="HD69" s="151"/>
      <c r="HE69" s="151"/>
      <c r="HF69" s="151"/>
      <c r="HG69" s="151"/>
      <c r="HH69" s="151"/>
      <c r="HI69" s="151"/>
      <c r="HJ69" s="151"/>
      <c r="HK69" s="151"/>
      <c r="HL69" s="151"/>
      <c r="HM69" s="151"/>
      <c r="HN69" s="151"/>
      <c r="HO69" s="151"/>
      <c r="HP69" s="151"/>
      <c r="HQ69" s="151"/>
      <c r="HR69" s="151"/>
      <c r="HS69" s="151"/>
      <c r="HT69" s="151"/>
      <c r="HU69" s="151"/>
      <c r="HV69" s="151"/>
      <c r="HW69" s="151"/>
      <c r="HX69" s="151"/>
      <c r="HY69" s="151"/>
      <c r="HZ69" s="151"/>
      <c r="IA69" s="151"/>
      <c r="IB69" s="151"/>
      <c r="IC69" s="151"/>
      <c r="ID69" s="151"/>
      <c r="IE69" s="151"/>
      <c r="IF69" s="151"/>
      <c r="IG69" s="151"/>
      <c r="IH69" s="151"/>
      <c r="II69" s="151"/>
      <c r="IJ69" s="151"/>
      <c r="IK69" s="151"/>
      <c r="IL69" s="151"/>
      <c r="IM69" s="151"/>
      <c r="IN69" s="151"/>
      <c r="IO69" s="151"/>
      <c r="IP69" s="151"/>
      <c r="IQ69" s="151"/>
      <c r="IR69" s="151"/>
      <c r="IS69" s="151"/>
      <c r="IT69" s="151"/>
      <c r="IU69" s="151"/>
      <c r="IV69" s="151"/>
    </row>
    <row r="70" spans="1:256" s="153" customFormat="1" ht="12" customHeight="1">
      <c r="A70" s="154"/>
      <c r="B70" s="150"/>
      <c r="C70" s="151"/>
      <c r="D70" s="176"/>
      <c r="E70" s="176"/>
      <c r="F70" s="184"/>
      <c r="G70" s="177"/>
      <c r="H70" s="177"/>
      <c r="I70" s="151"/>
      <c r="J70" s="151"/>
      <c r="K70" s="151"/>
      <c r="L70" s="151"/>
      <c r="M70" s="151"/>
      <c r="N70" s="151"/>
      <c r="O70" s="151"/>
      <c r="P70" s="151"/>
      <c r="Q70" s="152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  <c r="BI70" s="151"/>
      <c r="BJ70" s="151"/>
      <c r="BK70" s="151"/>
      <c r="BL70" s="151"/>
      <c r="BM70" s="151"/>
      <c r="BN70" s="151"/>
      <c r="BO70" s="151"/>
      <c r="BP70" s="151"/>
      <c r="BQ70" s="151"/>
      <c r="BR70" s="151"/>
      <c r="BS70" s="151"/>
      <c r="BT70" s="151"/>
      <c r="BU70" s="151"/>
      <c r="BV70" s="151"/>
      <c r="BW70" s="151"/>
      <c r="BX70" s="151"/>
      <c r="BY70" s="151"/>
      <c r="BZ70" s="151"/>
      <c r="CA70" s="151"/>
      <c r="CB70" s="151"/>
      <c r="CC70" s="151"/>
      <c r="CD70" s="151"/>
      <c r="CE70" s="151"/>
      <c r="CF70" s="151"/>
      <c r="CG70" s="151"/>
      <c r="CH70" s="151"/>
      <c r="CI70" s="151"/>
      <c r="CJ70" s="151"/>
      <c r="CK70" s="151"/>
      <c r="CL70" s="151"/>
      <c r="CM70" s="151"/>
      <c r="CN70" s="151"/>
      <c r="CO70" s="151"/>
      <c r="CP70" s="151"/>
      <c r="CQ70" s="151"/>
      <c r="CR70" s="151"/>
      <c r="CS70" s="151"/>
      <c r="CT70" s="151"/>
      <c r="CU70" s="151"/>
      <c r="CV70" s="151"/>
      <c r="CW70" s="151"/>
      <c r="CX70" s="151"/>
      <c r="CY70" s="151"/>
      <c r="CZ70" s="151"/>
      <c r="DA70" s="151"/>
      <c r="DB70" s="151"/>
      <c r="DC70" s="151"/>
      <c r="DD70" s="151"/>
      <c r="DE70" s="151"/>
      <c r="DF70" s="151"/>
      <c r="DG70" s="151"/>
      <c r="DH70" s="151"/>
      <c r="DI70" s="151"/>
      <c r="DJ70" s="151"/>
      <c r="DK70" s="151"/>
      <c r="DL70" s="151"/>
      <c r="DM70" s="151"/>
      <c r="DN70" s="151"/>
      <c r="DO70" s="151"/>
      <c r="DP70" s="151"/>
      <c r="DQ70" s="151"/>
      <c r="DR70" s="151"/>
      <c r="DS70" s="151"/>
      <c r="DT70" s="151"/>
      <c r="DU70" s="151"/>
      <c r="DV70" s="151"/>
      <c r="DW70" s="151"/>
      <c r="DX70" s="151"/>
      <c r="DY70" s="151"/>
      <c r="DZ70" s="151"/>
      <c r="EA70" s="151"/>
      <c r="EB70" s="151"/>
      <c r="EC70" s="151"/>
      <c r="ED70" s="151"/>
      <c r="EE70" s="151"/>
      <c r="EF70" s="151"/>
      <c r="EG70" s="151"/>
      <c r="EH70" s="151"/>
      <c r="EI70" s="151"/>
      <c r="EJ70" s="151"/>
      <c r="EK70" s="151"/>
      <c r="EL70" s="151"/>
      <c r="EM70" s="151"/>
      <c r="EN70" s="151"/>
      <c r="EO70" s="151"/>
      <c r="EP70" s="151"/>
      <c r="EQ70" s="151"/>
      <c r="ER70" s="151"/>
      <c r="ES70" s="151"/>
      <c r="ET70" s="151"/>
      <c r="EU70" s="151"/>
      <c r="EV70" s="151"/>
      <c r="EW70" s="151"/>
      <c r="EX70" s="151"/>
      <c r="EY70" s="151"/>
      <c r="EZ70" s="151"/>
      <c r="FA70" s="151"/>
      <c r="FB70" s="151"/>
      <c r="FC70" s="151"/>
      <c r="FD70" s="151"/>
      <c r="FE70" s="151"/>
      <c r="FF70" s="151"/>
      <c r="FG70" s="151"/>
      <c r="FH70" s="151"/>
      <c r="FI70" s="151"/>
      <c r="FJ70" s="151"/>
      <c r="FK70" s="151"/>
      <c r="FL70" s="151"/>
      <c r="FM70" s="151"/>
      <c r="FN70" s="151"/>
      <c r="FO70" s="151"/>
      <c r="FP70" s="151"/>
      <c r="FQ70" s="151"/>
      <c r="FR70" s="151"/>
      <c r="FS70" s="151"/>
      <c r="FT70" s="151"/>
      <c r="FU70" s="151"/>
      <c r="FV70" s="151"/>
      <c r="FW70" s="151"/>
      <c r="FX70" s="151"/>
      <c r="FY70" s="151"/>
      <c r="FZ70" s="151"/>
      <c r="GA70" s="151"/>
      <c r="GB70" s="151"/>
      <c r="GC70" s="151"/>
      <c r="GD70" s="151"/>
      <c r="GE70" s="151"/>
      <c r="GF70" s="151"/>
      <c r="GG70" s="151"/>
      <c r="GH70" s="151"/>
      <c r="GI70" s="151"/>
      <c r="GJ70" s="151"/>
      <c r="GK70" s="151"/>
      <c r="GL70" s="151"/>
      <c r="GM70" s="151"/>
      <c r="GN70" s="151"/>
      <c r="GO70" s="151"/>
      <c r="GP70" s="151"/>
      <c r="GQ70" s="151"/>
      <c r="GR70" s="151"/>
      <c r="GS70" s="151"/>
      <c r="GT70" s="151"/>
      <c r="GU70" s="151"/>
      <c r="GV70" s="151"/>
      <c r="GW70" s="151"/>
      <c r="GX70" s="151"/>
      <c r="GY70" s="151"/>
      <c r="GZ70" s="151"/>
      <c r="HA70" s="151"/>
      <c r="HB70" s="151"/>
      <c r="HC70" s="151"/>
      <c r="HD70" s="151"/>
      <c r="HE70" s="151"/>
      <c r="HF70" s="151"/>
      <c r="HG70" s="151"/>
      <c r="HH70" s="151"/>
      <c r="HI70" s="151"/>
      <c r="HJ70" s="151"/>
      <c r="HK70" s="151"/>
      <c r="HL70" s="151"/>
      <c r="HM70" s="151"/>
      <c r="HN70" s="151"/>
      <c r="HO70" s="151"/>
      <c r="HP70" s="151"/>
      <c r="HQ70" s="151"/>
      <c r="HR70" s="151"/>
      <c r="HS70" s="151"/>
      <c r="HT70" s="151"/>
      <c r="HU70" s="151"/>
      <c r="HV70" s="151"/>
      <c r="HW70" s="151"/>
      <c r="HX70" s="151"/>
      <c r="HY70" s="151"/>
      <c r="HZ70" s="151"/>
      <c r="IA70" s="151"/>
      <c r="IB70" s="151"/>
      <c r="IC70" s="151"/>
      <c r="ID70" s="151"/>
      <c r="IE70" s="151"/>
      <c r="IF70" s="151"/>
      <c r="IG70" s="151"/>
      <c r="IH70" s="151"/>
      <c r="II70" s="151"/>
      <c r="IJ70" s="151"/>
      <c r="IK70" s="151"/>
      <c r="IL70" s="151"/>
      <c r="IM70" s="151"/>
      <c r="IN70" s="151"/>
      <c r="IO70" s="151"/>
      <c r="IP70" s="151"/>
      <c r="IQ70" s="151"/>
      <c r="IR70" s="151"/>
      <c r="IS70" s="151"/>
      <c r="IT70" s="151"/>
      <c r="IU70" s="151"/>
      <c r="IV70" s="151"/>
    </row>
    <row r="71" spans="1:256" s="153" customFormat="1" ht="12" customHeight="1">
      <c r="A71" s="159"/>
      <c r="B71" s="160"/>
      <c r="C71" s="15" t="s">
        <v>33</v>
      </c>
      <c r="D71" s="168"/>
      <c r="E71" s="169"/>
      <c r="F71" s="169"/>
      <c r="G71" s="170"/>
      <c r="H71" s="170"/>
      <c r="I71" s="151"/>
      <c r="J71" s="151"/>
      <c r="K71" s="151"/>
      <c r="L71" s="151"/>
      <c r="M71" s="151"/>
      <c r="N71" s="151"/>
      <c r="O71" s="151"/>
      <c r="P71" s="151"/>
      <c r="Q71" s="152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  <c r="BI71" s="151"/>
      <c r="BJ71" s="151"/>
      <c r="BK71" s="151"/>
      <c r="BL71" s="151"/>
      <c r="BM71" s="151"/>
      <c r="BN71" s="151"/>
      <c r="BO71" s="151"/>
      <c r="BP71" s="151"/>
      <c r="BQ71" s="151"/>
      <c r="BR71" s="151"/>
      <c r="BS71" s="151"/>
      <c r="BT71" s="151"/>
      <c r="BU71" s="151"/>
      <c r="BV71" s="151"/>
      <c r="BW71" s="151"/>
      <c r="BX71" s="151"/>
      <c r="BY71" s="151"/>
      <c r="BZ71" s="151"/>
      <c r="CA71" s="151"/>
      <c r="CB71" s="151"/>
      <c r="CC71" s="151"/>
      <c r="CD71" s="151"/>
      <c r="CE71" s="151"/>
      <c r="CF71" s="151"/>
      <c r="CG71" s="151"/>
      <c r="CH71" s="151"/>
      <c r="CI71" s="151"/>
      <c r="CJ71" s="151"/>
      <c r="CK71" s="151"/>
      <c r="CL71" s="151"/>
      <c r="CM71" s="151"/>
      <c r="CN71" s="151"/>
      <c r="CO71" s="151"/>
      <c r="CP71" s="151"/>
      <c r="CQ71" s="151"/>
      <c r="CR71" s="151"/>
      <c r="CS71" s="151"/>
      <c r="CT71" s="151"/>
      <c r="CU71" s="151"/>
      <c r="CV71" s="151"/>
      <c r="CW71" s="151"/>
      <c r="CX71" s="151"/>
      <c r="CY71" s="151"/>
      <c r="CZ71" s="151"/>
      <c r="DA71" s="151"/>
      <c r="DB71" s="151"/>
      <c r="DC71" s="151"/>
      <c r="DD71" s="151"/>
      <c r="DE71" s="151"/>
      <c r="DF71" s="151"/>
      <c r="DG71" s="151"/>
      <c r="DH71" s="151"/>
      <c r="DI71" s="151"/>
      <c r="DJ71" s="151"/>
      <c r="DK71" s="151"/>
      <c r="DL71" s="151"/>
      <c r="DM71" s="151"/>
      <c r="DN71" s="151"/>
      <c r="DO71" s="151"/>
      <c r="DP71" s="151"/>
      <c r="DQ71" s="151"/>
      <c r="DR71" s="151"/>
      <c r="DS71" s="151"/>
      <c r="DT71" s="151"/>
      <c r="DU71" s="151"/>
      <c r="DV71" s="151"/>
      <c r="DW71" s="151"/>
      <c r="DX71" s="151"/>
      <c r="DY71" s="151"/>
      <c r="DZ71" s="151"/>
      <c r="EA71" s="151"/>
      <c r="EB71" s="151"/>
      <c r="EC71" s="151"/>
      <c r="ED71" s="151"/>
      <c r="EE71" s="151"/>
      <c r="EF71" s="151"/>
      <c r="EG71" s="151"/>
      <c r="EH71" s="151"/>
      <c r="EI71" s="151"/>
      <c r="EJ71" s="151"/>
      <c r="EK71" s="151"/>
      <c r="EL71" s="151"/>
      <c r="EM71" s="151"/>
      <c r="EN71" s="151"/>
      <c r="EO71" s="151"/>
      <c r="EP71" s="151"/>
      <c r="EQ71" s="151"/>
      <c r="ER71" s="151"/>
      <c r="ES71" s="151"/>
      <c r="ET71" s="151"/>
      <c r="EU71" s="151"/>
      <c r="EV71" s="151"/>
      <c r="EW71" s="151"/>
      <c r="EX71" s="151"/>
      <c r="EY71" s="151"/>
      <c r="EZ71" s="151"/>
      <c r="FA71" s="151"/>
      <c r="FB71" s="151"/>
      <c r="FC71" s="151"/>
      <c r="FD71" s="151"/>
      <c r="FE71" s="151"/>
      <c r="FF71" s="151"/>
      <c r="FG71" s="151"/>
      <c r="FH71" s="151"/>
      <c r="FI71" s="151"/>
      <c r="FJ71" s="151"/>
      <c r="FK71" s="151"/>
      <c r="FL71" s="151"/>
      <c r="FM71" s="151"/>
      <c r="FN71" s="151"/>
      <c r="FO71" s="151"/>
      <c r="FP71" s="151"/>
      <c r="FQ71" s="151"/>
      <c r="FR71" s="151"/>
      <c r="FS71" s="151"/>
      <c r="FT71" s="151"/>
      <c r="FU71" s="151"/>
      <c r="FV71" s="151"/>
      <c r="FW71" s="151"/>
      <c r="FX71" s="151"/>
      <c r="FY71" s="151"/>
      <c r="FZ71" s="151"/>
      <c r="GA71" s="151"/>
      <c r="GB71" s="151"/>
      <c r="GC71" s="151"/>
      <c r="GD71" s="151"/>
      <c r="GE71" s="151"/>
      <c r="GF71" s="151"/>
      <c r="GG71" s="151"/>
      <c r="GH71" s="151"/>
      <c r="GI71" s="151"/>
      <c r="GJ71" s="151"/>
      <c r="GK71" s="151"/>
      <c r="GL71" s="151"/>
      <c r="GM71" s="151"/>
      <c r="GN71" s="151"/>
      <c r="GO71" s="151"/>
      <c r="GP71" s="151"/>
      <c r="GQ71" s="151"/>
      <c r="GR71" s="151"/>
      <c r="GS71" s="151"/>
      <c r="GT71" s="151"/>
      <c r="GU71" s="151"/>
      <c r="GV71" s="151"/>
      <c r="GW71" s="151"/>
      <c r="GX71" s="151"/>
      <c r="GY71" s="151"/>
      <c r="GZ71" s="151"/>
      <c r="HA71" s="151"/>
      <c r="HB71" s="151"/>
      <c r="HC71" s="151"/>
      <c r="HD71" s="151"/>
      <c r="HE71" s="151"/>
      <c r="HF71" s="151"/>
      <c r="HG71" s="151"/>
      <c r="HH71" s="151"/>
      <c r="HI71" s="151"/>
      <c r="HJ71" s="151"/>
      <c r="HK71" s="151"/>
      <c r="HL71" s="151"/>
      <c r="HM71" s="151"/>
      <c r="HN71" s="151"/>
      <c r="HO71" s="151"/>
      <c r="HP71" s="151"/>
      <c r="HQ71" s="151"/>
      <c r="HR71" s="151"/>
      <c r="HS71" s="151"/>
      <c r="HT71" s="151"/>
      <c r="HU71" s="151"/>
      <c r="HV71" s="151"/>
      <c r="HW71" s="151"/>
      <c r="HX71" s="151"/>
      <c r="HY71" s="151"/>
      <c r="HZ71" s="151"/>
      <c r="IA71" s="151"/>
      <c r="IB71" s="151"/>
      <c r="IC71" s="151"/>
      <c r="ID71" s="151"/>
      <c r="IE71" s="151"/>
      <c r="IF71" s="151"/>
      <c r="IG71" s="151"/>
      <c r="IH71" s="151"/>
      <c r="II71" s="151"/>
      <c r="IJ71" s="151"/>
      <c r="IK71" s="151"/>
      <c r="IL71" s="151"/>
      <c r="IM71" s="151"/>
      <c r="IN71" s="151"/>
      <c r="IO71" s="151"/>
      <c r="IP71" s="151"/>
      <c r="IQ71" s="151"/>
      <c r="IR71" s="151"/>
      <c r="IS71" s="151"/>
      <c r="IT71" s="151"/>
      <c r="IU71" s="151"/>
      <c r="IV71" s="151"/>
    </row>
    <row r="72" spans="1:256" s="153" customFormat="1" ht="24" customHeight="1">
      <c r="A72" s="159"/>
      <c r="B72" s="160"/>
      <c r="C72" s="16" t="s">
        <v>34</v>
      </c>
      <c r="D72" s="17" t="s">
        <v>29</v>
      </c>
      <c r="E72" s="17" t="s">
        <v>30</v>
      </c>
      <c r="F72" s="16" t="s">
        <v>17</v>
      </c>
      <c r="G72" s="17" t="s">
        <v>18</v>
      </c>
      <c r="H72" s="16" t="s">
        <v>19</v>
      </c>
      <c r="I72" s="151"/>
      <c r="J72" s="151"/>
      <c r="K72" s="151"/>
      <c r="L72" s="151"/>
      <c r="M72" s="151"/>
      <c r="N72" s="151"/>
      <c r="O72" s="151"/>
      <c r="P72" s="151"/>
      <c r="Q72" s="152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  <c r="BI72" s="151"/>
      <c r="BJ72" s="151"/>
      <c r="BK72" s="151"/>
      <c r="BL72" s="151"/>
      <c r="BM72" s="151"/>
      <c r="BN72" s="151"/>
      <c r="BO72" s="151"/>
      <c r="BP72" s="151"/>
      <c r="BQ72" s="151"/>
      <c r="BR72" s="151"/>
      <c r="BS72" s="151"/>
      <c r="BT72" s="151"/>
      <c r="BU72" s="151"/>
      <c r="BV72" s="151"/>
      <c r="BW72" s="151"/>
      <c r="BX72" s="151"/>
      <c r="BY72" s="151"/>
      <c r="BZ72" s="151"/>
      <c r="CA72" s="151"/>
      <c r="CB72" s="151"/>
      <c r="CC72" s="151"/>
      <c r="CD72" s="151"/>
      <c r="CE72" s="151"/>
      <c r="CF72" s="151"/>
      <c r="CG72" s="151"/>
      <c r="CH72" s="151"/>
      <c r="CI72" s="151"/>
      <c r="CJ72" s="151"/>
      <c r="CK72" s="151"/>
      <c r="CL72" s="151"/>
      <c r="CM72" s="151"/>
      <c r="CN72" s="151"/>
      <c r="CO72" s="151"/>
      <c r="CP72" s="151"/>
      <c r="CQ72" s="151"/>
      <c r="CR72" s="151"/>
      <c r="CS72" s="151"/>
      <c r="CT72" s="151"/>
      <c r="CU72" s="151"/>
      <c r="CV72" s="151"/>
      <c r="CW72" s="151"/>
      <c r="CX72" s="151"/>
      <c r="CY72" s="151"/>
      <c r="CZ72" s="151"/>
      <c r="DA72" s="151"/>
      <c r="DB72" s="151"/>
      <c r="DC72" s="151"/>
      <c r="DD72" s="151"/>
      <c r="DE72" s="151"/>
      <c r="DF72" s="151"/>
      <c r="DG72" s="151"/>
      <c r="DH72" s="151"/>
      <c r="DI72" s="151"/>
      <c r="DJ72" s="151"/>
      <c r="DK72" s="151"/>
      <c r="DL72" s="151"/>
      <c r="DM72" s="151"/>
      <c r="DN72" s="151"/>
      <c r="DO72" s="151"/>
      <c r="DP72" s="151"/>
      <c r="DQ72" s="151"/>
      <c r="DR72" s="151"/>
      <c r="DS72" s="151"/>
      <c r="DT72" s="151"/>
      <c r="DU72" s="151"/>
      <c r="DV72" s="151"/>
      <c r="DW72" s="151"/>
      <c r="DX72" s="151"/>
      <c r="DY72" s="151"/>
      <c r="DZ72" s="151"/>
      <c r="EA72" s="151"/>
      <c r="EB72" s="151"/>
      <c r="EC72" s="151"/>
      <c r="ED72" s="151"/>
      <c r="EE72" s="151"/>
      <c r="EF72" s="151"/>
      <c r="EG72" s="151"/>
      <c r="EH72" s="151"/>
      <c r="EI72" s="151"/>
      <c r="EJ72" s="151"/>
      <c r="EK72" s="151"/>
      <c r="EL72" s="151"/>
      <c r="EM72" s="151"/>
      <c r="EN72" s="151"/>
      <c r="EO72" s="151"/>
      <c r="EP72" s="151"/>
      <c r="EQ72" s="151"/>
      <c r="ER72" s="151"/>
      <c r="ES72" s="151"/>
      <c r="ET72" s="151"/>
      <c r="EU72" s="151"/>
      <c r="EV72" s="151"/>
      <c r="EW72" s="151"/>
      <c r="EX72" s="151"/>
      <c r="EY72" s="151"/>
      <c r="EZ72" s="151"/>
      <c r="FA72" s="151"/>
      <c r="FB72" s="151"/>
      <c r="FC72" s="151"/>
      <c r="FD72" s="151"/>
      <c r="FE72" s="151"/>
      <c r="FF72" s="151"/>
      <c r="FG72" s="151"/>
      <c r="FH72" s="151"/>
      <c r="FI72" s="151"/>
      <c r="FJ72" s="151"/>
      <c r="FK72" s="151"/>
      <c r="FL72" s="151"/>
      <c r="FM72" s="151"/>
      <c r="FN72" s="151"/>
      <c r="FO72" s="151"/>
      <c r="FP72" s="151"/>
      <c r="FQ72" s="151"/>
      <c r="FR72" s="151"/>
      <c r="FS72" s="151"/>
      <c r="FT72" s="151"/>
      <c r="FU72" s="151"/>
      <c r="FV72" s="151"/>
      <c r="FW72" s="151"/>
      <c r="FX72" s="151"/>
      <c r="FY72" s="151"/>
      <c r="FZ72" s="151"/>
      <c r="GA72" s="151"/>
      <c r="GB72" s="151"/>
      <c r="GC72" s="151"/>
      <c r="GD72" s="151"/>
      <c r="GE72" s="151"/>
      <c r="GF72" s="151"/>
      <c r="GG72" s="151"/>
      <c r="GH72" s="151"/>
      <c r="GI72" s="151"/>
      <c r="GJ72" s="151"/>
      <c r="GK72" s="151"/>
      <c r="GL72" s="151"/>
      <c r="GM72" s="151"/>
      <c r="GN72" s="151"/>
      <c r="GO72" s="151"/>
      <c r="GP72" s="151"/>
      <c r="GQ72" s="151"/>
      <c r="GR72" s="151"/>
      <c r="GS72" s="151"/>
      <c r="GT72" s="151"/>
      <c r="GU72" s="151"/>
      <c r="GV72" s="151"/>
      <c r="GW72" s="151"/>
      <c r="GX72" s="151"/>
      <c r="GY72" s="151"/>
      <c r="GZ72" s="151"/>
      <c r="HA72" s="151"/>
      <c r="HB72" s="151"/>
      <c r="HC72" s="151"/>
      <c r="HD72" s="151"/>
      <c r="HE72" s="151"/>
      <c r="HF72" s="151"/>
      <c r="HG72" s="151"/>
      <c r="HH72" s="151"/>
      <c r="HI72" s="151"/>
      <c r="HJ72" s="151"/>
      <c r="HK72" s="151"/>
      <c r="HL72" s="151"/>
      <c r="HM72" s="151"/>
      <c r="HN72" s="151"/>
      <c r="HO72" s="151"/>
      <c r="HP72" s="151"/>
      <c r="HQ72" s="151"/>
      <c r="HR72" s="151"/>
      <c r="HS72" s="151"/>
      <c r="HT72" s="151"/>
      <c r="HU72" s="151"/>
      <c r="HV72" s="151"/>
      <c r="HW72" s="151"/>
      <c r="HX72" s="151"/>
      <c r="HY72" s="151"/>
      <c r="HZ72" s="151"/>
      <c r="IA72" s="151"/>
      <c r="IB72" s="151"/>
      <c r="IC72" s="151"/>
      <c r="ID72" s="151"/>
      <c r="IE72" s="151"/>
      <c r="IF72" s="151"/>
      <c r="IG72" s="151"/>
      <c r="IH72" s="151"/>
      <c r="II72" s="151"/>
      <c r="IJ72" s="151"/>
      <c r="IK72" s="151"/>
      <c r="IL72" s="151"/>
      <c r="IM72" s="151"/>
      <c r="IN72" s="151"/>
      <c r="IO72" s="151"/>
      <c r="IP72" s="151"/>
      <c r="IQ72" s="151"/>
      <c r="IR72" s="151"/>
      <c r="IS72" s="151"/>
      <c r="IT72" s="151"/>
      <c r="IU72" s="151"/>
      <c r="IV72" s="151"/>
    </row>
    <row r="73" spans="1:256" ht="12.75" customHeight="1">
      <c r="A73" s="12"/>
      <c r="B73" s="87"/>
      <c r="C73" s="144" t="s">
        <v>80</v>
      </c>
      <c r="D73" s="145" t="s">
        <v>71</v>
      </c>
      <c r="E73" s="146">
        <v>1</v>
      </c>
      <c r="F73" s="147" t="s">
        <v>72</v>
      </c>
      <c r="G73" s="146">
        <v>30000</v>
      </c>
      <c r="H73" s="146">
        <f t="shared" ref="H73:H74" si="6">(E73*G73)</f>
        <v>30000</v>
      </c>
    </row>
    <row r="74" spans="1:256" ht="12.75" customHeight="1">
      <c r="A74" s="12"/>
      <c r="B74" s="87"/>
      <c r="C74" s="186" t="s">
        <v>62</v>
      </c>
      <c r="D74" s="127" t="s">
        <v>105</v>
      </c>
      <c r="E74" s="128">
        <v>150000</v>
      </c>
      <c r="F74" s="187" t="s">
        <v>106</v>
      </c>
      <c r="G74" s="128">
        <v>10</v>
      </c>
      <c r="H74" s="128">
        <f t="shared" si="6"/>
        <v>1500000</v>
      </c>
    </row>
    <row r="75" spans="1:256" s="153" customFormat="1" ht="13.5" customHeight="1">
      <c r="A75" s="159"/>
      <c r="B75" s="160"/>
      <c r="C75" s="185" t="s">
        <v>35</v>
      </c>
      <c r="D75" s="182"/>
      <c r="E75" s="182"/>
      <c r="F75" s="182"/>
      <c r="G75" s="183"/>
      <c r="H75" s="79">
        <f>SUM(H73:H74)</f>
        <v>1530000</v>
      </c>
      <c r="I75" s="151"/>
      <c r="J75" s="151"/>
      <c r="K75" s="151"/>
      <c r="L75" s="151"/>
      <c r="M75" s="151"/>
      <c r="N75" s="151"/>
      <c r="O75" s="151"/>
      <c r="P75" s="151"/>
      <c r="Q75" s="152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  <c r="BI75" s="151"/>
      <c r="BJ75" s="151"/>
      <c r="BK75" s="151"/>
      <c r="BL75" s="151"/>
      <c r="BM75" s="151"/>
      <c r="BN75" s="151"/>
      <c r="BO75" s="151"/>
      <c r="BP75" s="151"/>
      <c r="BQ75" s="151"/>
      <c r="BR75" s="151"/>
      <c r="BS75" s="151"/>
      <c r="BT75" s="151"/>
      <c r="BU75" s="151"/>
      <c r="BV75" s="151"/>
      <c r="BW75" s="151"/>
      <c r="BX75" s="151"/>
      <c r="BY75" s="151"/>
      <c r="BZ75" s="151"/>
      <c r="CA75" s="151"/>
      <c r="CB75" s="151"/>
      <c r="CC75" s="151"/>
      <c r="CD75" s="151"/>
      <c r="CE75" s="151"/>
      <c r="CF75" s="151"/>
      <c r="CG75" s="151"/>
      <c r="CH75" s="151"/>
      <c r="CI75" s="151"/>
      <c r="CJ75" s="151"/>
      <c r="CK75" s="151"/>
      <c r="CL75" s="151"/>
      <c r="CM75" s="151"/>
      <c r="CN75" s="151"/>
      <c r="CO75" s="151"/>
      <c r="CP75" s="151"/>
      <c r="CQ75" s="151"/>
      <c r="CR75" s="151"/>
      <c r="CS75" s="151"/>
      <c r="CT75" s="151"/>
      <c r="CU75" s="151"/>
      <c r="CV75" s="151"/>
      <c r="CW75" s="151"/>
      <c r="CX75" s="151"/>
      <c r="CY75" s="151"/>
      <c r="CZ75" s="151"/>
      <c r="DA75" s="151"/>
      <c r="DB75" s="151"/>
      <c r="DC75" s="151"/>
      <c r="DD75" s="151"/>
      <c r="DE75" s="151"/>
      <c r="DF75" s="151"/>
      <c r="DG75" s="151"/>
      <c r="DH75" s="151"/>
      <c r="DI75" s="151"/>
      <c r="DJ75" s="151"/>
      <c r="DK75" s="151"/>
      <c r="DL75" s="151"/>
      <c r="DM75" s="151"/>
      <c r="DN75" s="151"/>
      <c r="DO75" s="151"/>
      <c r="DP75" s="151"/>
      <c r="DQ75" s="151"/>
      <c r="DR75" s="151"/>
      <c r="DS75" s="151"/>
      <c r="DT75" s="151"/>
      <c r="DU75" s="151"/>
      <c r="DV75" s="151"/>
      <c r="DW75" s="151"/>
      <c r="DX75" s="151"/>
      <c r="DY75" s="151"/>
      <c r="DZ75" s="151"/>
      <c r="EA75" s="151"/>
      <c r="EB75" s="151"/>
      <c r="EC75" s="151"/>
      <c r="ED75" s="151"/>
      <c r="EE75" s="151"/>
      <c r="EF75" s="151"/>
      <c r="EG75" s="151"/>
      <c r="EH75" s="151"/>
      <c r="EI75" s="151"/>
      <c r="EJ75" s="151"/>
      <c r="EK75" s="151"/>
      <c r="EL75" s="151"/>
      <c r="EM75" s="151"/>
      <c r="EN75" s="151"/>
      <c r="EO75" s="151"/>
      <c r="EP75" s="151"/>
      <c r="EQ75" s="151"/>
      <c r="ER75" s="151"/>
      <c r="ES75" s="151"/>
      <c r="ET75" s="151"/>
      <c r="EU75" s="151"/>
      <c r="EV75" s="151"/>
      <c r="EW75" s="151"/>
      <c r="EX75" s="151"/>
      <c r="EY75" s="151"/>
      <c r="EZ75" s="151"/>
      <c r="FA75" s="151"/>
      <c r="FB75" s="151"/>
      <c r="FC75" s="151"/>
      <c r="FD75" s="151"/>
      <c r="FE75" s="151"/>
      <c r="FF75" s="151"/>
      <c r="FG75" s="151"/>
      <c r="FH75" s="151"/>
      <c r="FI75" s="151"/>
      <c r="FJ75" s="151"/>
      <c r="FK75" s="151"/>
      <c r="FL75" s="151"/>
      <c r="FM75" s="151"/>
      <c r="FN75" s="151"/>
      <c r="FO75" s="151"/>
      <c r="FP75" s="151"/>
      <c r="FQ75" s="151"/>
      <c r="FR75" s="151"/>
      <c r="FS75" s="151"/>
      <c r="FT75" s="151"/>
      <c r="FU75" s="151"/>
      <c r="FV75" s="151"/>
      <c r="FW75" s="151"/>
      <c r="FX75" s="151"/>
      <c r="FY75" s="151"/>
      <c r="FZ75" s="151"/>
      <c r="GA75" s="151"/>
      <c r="GB75" s="151"/>
      <c r="GC75" s="151"/>
      <c r="GD75" s="151"/>
      <c r="GE75" s="151"/>
      <c r="GF75" s="151"/>
      <c r="GG75" s="151"/>
      <c r="GH75" s="151"/>
      <c r="GI75" s="151"/>
      <c r="GJ75" s="151"/>
      <c r="GK75" s="151"/>
      <c r="GL75" s="151"/>
      <c r="GM75" s="151"/>
      <c r="GN75" s="151"/>
      <c r="GO75" s="151"/>
      <c r="GP75" s="151"/>
      <c r="GQ75" s="151"/>
      <c r="GR75" s="151"/>
      <c r="GS75" s="151"/>
      <c r="GT75" s="151"/>
      <c r="GU75" s="151"/>
      <c r="GV75" s="151"/>
      <c r="GW75" s="151"/>
      <c r="GX75" s="151"/>
      <c r="GY75" s="151"/>
      <c r="GZ75" s="151"/>
      <c r="HA75" s="151"/>
      <c r="HB75" s="151"/>
      <c r="HC75" s="151"/>
      <c r="HD75" s="151"/>
      <c r="HE75" s="151"/>
      <c r="HF75" s="151"/>
      <c r="HG75" s="151"/>
      <c r="HH75" s="151"/>
      <c r="HI75" s="151"/>
      <c r="HJ75" s="151"/>
      <c r="HK75" s="151"/>
      <c r="HL75" s="151"/>
      <c r="HM75" s="151"/>
      <c r="HN75" s="151"/>
      <c r="HO75" s="151"/>
      <c r="HP75" s="151"/>
      <c r="HQ75" s="151"/>
      <c r="HR75" s="151"/>
      <c r="HS75" s="151"/>
      <c r="HT75" s="151"/>
      <c r="HU75" s="151"/>
      <c r="HV75" s="151"/>
      <c r="HW75" s="151"/>
      <c r="HX75" s="151"/>
      <c r="HY75" s="151"/>
      <c r="HZ75" s="151"/>
      <c r="IA75" s="151"/>
      <c r="IB75" s="151"/>
      <c r="IC75" s="151"/>
      <c r="ID75" s="151"/>
      <c r="IE75" s="151"/>
      <c r="IF75" s="151"/>
      <c r="IG75" s="151"/>
      <c r="IH75" s="151"/>
      <c r="II75" s="151"/>
      <c r="IJ75" s="151"/>
      <c r="IK75" s="151"/>
      <c r="IL75" s="151"/>
      <c r="IM75" s="151"/>
      <c r="IN75" s="151"/>
      <c r="IO75" s="151"/>
      <c r="IP75" s="151"/>
      <c r="IQ75" s="151"/>
      <c r="IR75" s="151"/>
      <c r="IS75" s="151"/>
      <c r="IT75" s="151"/>
      <c r="IU75" s="151"/>
      <c r="IV75" s="151"/>
    </row>
    <row r="76" spans="1:256" ht="12" customHeight="1">
      <c r="A76" s="2"/>
      <c r="B76" s="88"/>
      <c r="C76" s="33"/>
      <c r="D76" s="33"/>
      <c r="E76" s="33"/>
      <c r="F76" s="33"/>
      <c r="G76" s="34"/>
      <c r="H76" s="34"/>
    </row>
    <row r="77" spans="1:256" ht="12" customHeight="1">
      <c r="A77" s="30"/>
      <c r="B77" s="87"/>
      <c r="C77" s="35" t="s">
        <v>36</v>
      </c>
      <c r="D77" s="36"/>
      <c r="E77" s="36"/>
      <c r="F77" s="36"/>
      <c r="G77" s="36"/>
      <c r="H77" s="37">
        <f>H27+H43+H69+H75</f>
        <v>5394850</v>
      </c>
    </row>
    <row r="78" spans="1:256" ht="12" customHeight="1">
      <c r="A78" s="30"/>
      <c r="B78" s="87"/>
      <c r="C78" s="38" t="s">
        <v>37</v>
      </c>
      <c r="D78" s="19"/>
      <c r="E78" s="19"/>
      <c r="F78" s="19"/>
      <c r="G78" s="19"/>
      <c r="H78" s="39">
        <f>H77*0.05</f>
        <v>269742.5</v>
      </c>
    </row>
    <row r="79" spans="1:256" ht="12" customHeight="1">
      <c r="A79" s="30"/>
      <c r="B79" s="87"/>
      <c r="C79" s="40" t="s">
        <v>38</v>
      </c>
      <c r="D79" s="18"/>
      <c r="E79" s="18"/>
      <c r="F79" s="18"/>
      <c r="G79" s="18"/>
      <c r="H79" s="41">
        <f>H78+H77</f>
        <v>5664592.5</v>
      </c>
    </row>
    <row r="80" spans="1:256" ht="12" customHeight="1">
      <c r="A80" s="30"/>
      <c r="B80" s="87"/>
      <c r="C80" s="38" t="s">
        <v>39</v>
      </c>
      <c r="D80" s="19"/>
      <c r="E80" s="19"/>
      <c r="F80" s="19"/>
      <c r="G80" s="19"/>
      <c r="H80" s="39">
        <f>H12</f>
        <v>9000000</v>
      </c>
    </row>
    <row r="81" spans="1:8" ht="12" customHeight="1">
      <c r="A81" s="30"/>
      <c r="B81" s="87"/>
      <c r="C81" s="42" t="s">
        <v>40</v>
      </c>
      <c r="D81" s="43"/>
      <c r="E81" s="43"/>
      <c r="F81" s="43"/>
      <c r="G81" s="43"/>
      <c r="H81" s="44">
        <f>H80-H79</f>
        <v>3335407.5</v>
      </c>
    </row>
    <row r="82" spans="1:8" ht="12" customHeight="1">
      <c r="A82" s="30"/>
      <c r="B82" s="87"/>
      <c r="C82" s="31" t="s">
        <v>41</v>
      </c>
      <c r="D82" s="32"/>
      <c r="E82" s="32"/>
      <c r="F82" s="32"/>
      <c r="G82" s="32"/>
      <c r="H82" s="27"/>
    </row>
    <row r="83" spans="1:8" ht="12.75" customHeight="1" thickBot="1">
      <c r="A83" s="30"/>
      <c r="B83" s="87"/>
      <c r="C83" s="45"/>
      <c r="D83" s="32"/>
      <c r="E83" s="32"/>
      <c r="F83" s="32"/>
      <c r="G83" s="32"/>
      <c r="H83" s="27"/>
    </row>
    <row r="84" spans="1:8" ht="12" customHeight="1">
      <c r="A84" s="30"/>
      <c r="B84" s="87"/>
      <c r="C84" s="57" t="s">
        <v>42</v>
      </c>
      <c r="D84" s="58"/>
      <c r="E84" s="58"/>
      <c r="F84" s="58"/>
      <c r="G84" s="59"/>
      <c r="H84" s="27"/>
    </row>
    <row r="85" spans="1:8" ht="12" customHeight="1">
      <c r="A85" s="30"/>
      <c r="B85" s="87"/>
      <c r="C85" s="60" t="s">
        <v>43</v>
      </c>
      <c r="D85" s="29"/>
      <c r="E85" s="29"/>
      <c r="F85" s="29"/>
      <c r="G85" s="61"/>
      <c r="H85" s="27"/>
    </row>
    <row r="86" spans="1:8" ht="12" customHeight="1">
      <c r="A86" s="30"/>
      <c r="B86" s="87"/>
      <c r="C86" s="60" t="s">
        <v>44</v>
      </c>
      <c r="D86" s="29"/>
      <c r="E86" s="29"/>
      <c r="F86" s="29"/>
      <c r="G86" s="61"/>
      <c r="H86" s="27"/>
    </row>
    <row r="87" spans="1:8" ht="12" customHeight="1">
      <c r="A87" s="30"/>
      <c r="B87" s="87"/>
      <c r="C87" s="60" t="s">
        <v>45</v>
      </c>
      <c r="D87" s="29"/>
      <c r="E87" s="29"/>
      <c r="F87" s="29"/>
      <c r="G87" s="61"/>
      <c r="H87" s="27"/>
    </row>
    <row r="88" spans="1:8" ht="12" customHeight="1">
      <c r="A88" s="30"/>
      <c r="B88" s="87"/>
      <c r="C88" s="60" t="s">
        <v>46</v>
      </c>
      <c r="D88" s="29"/>
      <c r="E88" s="29"/>
      <c r="F88" s="29"/>
      <c r="G88" s="61"/>
      <c r="H88" s="27"/>
    </row>
    <row r="89" spans="1:8" ht="12" customHeight="1">
      <c r="A89" s="30"/>
      <c r="B89" s="87"/>
      <c r="C89" s="60" t="s">
        <v>47</v>
      </c>
      <c r="D89" s="29"/>
      <c r="E89" s="29"/>
      <c r="F89" s="29"/>
      <c r="G89" s="61"/>
      <c r="H89" s="27"/>
    </row>
    <row r="90" spans="1:8" ht="12.75" customHeight="1" thickBot="1">
      <c r="A90" s="30"/>
      <c r="B90" s="87"/>
      <c r="C90" s="62" t="s">
        <v>48</v>
      </c>
      <c r="D90" s="63"/>
      <c r="E90" s="63"/>
      <c r="F90" s="63"/>
      <c r="G90" s="64"/>
      <c r="H90" s="27"/>
    </row>
    <row r="91" spans="1:8" ht="12.75" customHeight="1">
      <c r="A91" s="30"/>
      <c r="B91" s="87"/>
      <c r="C91" s="55"/>
      <c r="D91" s="29"/>
      <c r="E91" s="29"/>
      <c r="F91" s="29"/>
      <c r="G91" s="29"/>
      <c r="H91" s="27"/>
    </row>
    <row r="92" spans="1:8" ht="15" customHeight="1" thickBot="1">
      <c r="A92" s="30"/>
      <c r="B92" s="87"/>
      <c r="C92" s="191" t="s">
        <v>49</v>
      </c>
      <c r="D92" s="192"/>
      <c r="E92" s="54"/>
      <c r="F92" s="21"/>
      <c r="G92" s="21"/>
      <c r="H92" s="27"/>
    </row>
    <row r="93" spans="1:8" ht="12" customHeight="1">
      <c r="A93" s="30"/>
      <c r="B93" s="87"/>
      <c r="C93" s="47" t="s">
        <v>34</v>
      </c>
      <c r="D93" s="188" t="s">
        <v>50</v>
      </c>
      <c r="E93" s="48" t="s">
        <v>51</v>
      </c>
      <c r="F93" s="21"/>
      <c r="G93" s="21"/>
      <c r="H93" s="27"/>
    </row>
    <row r="94" spans="1:8" ht="12" customHeight="1">
      <c r="A94" s="30"/>
      <c r="B94" s="87"/>
      <c r="C94" s="49" t="s">
        <v>52</v>
      </c>
      <c r="D94" s="148">
        <v>1120000</v>
      </c>
      <c r="E94" s="50">
        <f>(D94/D100)</f>
        <v>0.19771941249795</v>
      </c>
      <c r="F94" s="21"/>
      <c r="G94" s="21"/>
      <c r="H94" s="27"/>
    </row>
    <row r="95" spans="1:8" ht="12" customHeight="1">
      <c r="A95" s="30"/>
      <c r="B95" s="87"/>
      <c r="C95" s="49" t="s">
        <v>53</v>
      </c>
      <c r="D95" s="23">
        <v>0</v>
      </c>
      <c r="E95" s="50">
        <v>0</v>
      </c>
      <c r="F95" s="21"/>
      <c r="G95" s="21"/>
      <c r="H95" s="27"/>
    </row>
    <row r="96" spans="1:8" ht="12" customHeight="1">
      <c r="A96" s="30"/>
      <c r="B96" s="87"/>
      <c r="C96" s="49" t="s">
        <v>54</v>
      </c>
      <c r="D96" s="22">
        <v>356250</v>
      </c>
      <c r="E96" s="50">
        <f>(D96/D100)</f>
        <v>6.289066134142382E-2</v>
      </c>
      <c r="F96" s="21"/>
      <c r="G96" s="21"/>
      <c r="H96" s="27"/>
    </row>
    <row r="97" spans="1:8" ht="12" customHeight="1">
      <c r="A97" s="30"/>
      <c r="B97" s="87"/>
      <c r="C97" s="49" t="s">
        <v>28</v>
      </c>
      <c r="D97" s="22">
        <v>2388600</v>
      </c>
      <c r="E97" s="50">
        <f>(D97/D100)</f>
        <v>0.42167195418982439</v>
      </c>
      <c r="F97" s="21"/>
      <c r="G97" s="21"/>
      <c r="H97" s="27"/>
    </row>
    <row r="98" spans="1:8" ht="12" customHeight="1">
      <c r="A98" s="30"/>
      <c r="B98" s="87"/>
      <c r="C98" s="49" t="s">
        <v>55</v>
      </c>
      <c r="D98" s="24">
        <v>1530000</v>
      </c>
      <c r="E98" s="50">
        <f>(D98/D100)</f>
        <v>0.27009884028737813</v>
      </c>
      <c r="F98" s="26"/>
      <c r="G98" s="26"/>
      <c r="H98" s="27"/>
    </row>
    <row r="99" spans="1:8" ht="12" customHeight="1">
      <c r="A99" s="30"/>
      <c r="B99" s="87"/>
      <c r="C99" s="49" t="s">
        <v>56</v>
      </c>
      <c r="D99" s="24">
        <v>269743</v>
      </c>
      <c r="E99" s="50">
        <f>(D99/D100)</f>
        <v>4.7619131683423681E-2</v>
      </c>
      <c r="F99" s="26"/>
      <c r="G99" s="26"/>
      <c r="H99" s="27"/>
    </row>
    <row r="100" spans="1:8" ht="12.75" customHeight="1" thickBot="1">
      <c r="A100" s="30"/>
      <c r="B100" s="87"/>
      <c r="C100" s="51" t="s">
        <v>57</v>
      </c>
      <c r="D100" s="52">
        <f>SUM(D94:D99)</f>
        <v>5664593</v>
      </c>
      <c r="E100" s="53">
        <f>SUM(E94:E99)</f>
        <v>1</v>
      </c>
      <c r="F100" s="26"/>
      <c r="G100" s="26"/>
      <c r="H100" s="27"/>
    </row>
    <row r="101" spans="1:8" ht="12" customHeight="1">
      <c r="A101" s="30"/>
      <c r="B101" s="87"/>
      <c r="C101" s="45"/>
      <c r="D101" s="32"/>
      <c r="E101" s="32"/>
      <c r="F101" s="32"/>
      <c r="G101" s="32"/>
      <c r="H101" s="27"/>
    </row>
    <row r="102" spans="1:8" ht="12.75" customHeight="1">
      <c r="A102" s="30"/>
      <c r="B102" s="87"/>
      <c r="C102" s="46"/>
      <c r="D102" s="32"/>
      <c r="E102" s="32"/>
      <c r="F102" s="32"/>
      <c r="G102" s="32"/>
      <c r="H102" s="27"/>
    </row>
    <row r="103" spans="1:8" ht="12" customHeight="1" thickBot="1">
      <c r="A103" s="20"/>
      <c r="B103" s="87"/>
      <c r="C103" s="66"/>
      <c r="D103" s="67" t="s">
        <v>133</v>
      </c>
      <c r="E103" s="68"/>
      <c r="F103" s="69"/>
      <c r="G103" s="25"/>
      <c r="H103" s="27"/>
    </row>
    <row r="104" spans="1:8" ht="12" customHeight="1">
      <c r="A104" s="30"/>
      <c r="B104" s="87"/>
      <c r="C104" s="70" t="s">
        <v>131</v>
      </c>
      <c r="D104" s="189">
        <v>100000</v>
      </c>
      <c r="E104" s="189">
        <v>150000</v>
      </c>
      <c r="F104" s="190">
        <v>200000</v>
      </c>
      <c r="G104" s="65"/>
      <c r="H104" s="28"/>
    </row>
    <row r="105" spans="1:8" ht="12.75" customHeight="1" thickBot="1">
      <c r="A105" s="30"/>
      <c r="B105" s="87"/>
      <c r="C105" s="51" t="s">
        <v>132</v>
      </c>
      <c r="D105" s="52">
        <f>H79/D104</f>
        <v>56.645924999999998</v>
      </c>
      <c r="E105" s="52">
        <f>(H79/E104)</f>
        <v>37.763950000000001</v>
      </c>
      <c r="F105" s="71">
        <f>(H79/F104)</f>
        <v>28.322962499999999</v>
      </c>
      <c r="G105" s="65"/>
      <c r="H105" s="28"/>
    </row>
    <row r="106" spans="1:8" ht="15.6" customHeight="1">
      <c r="A106" s="30"/>
      <c r="B106" s="87"/>
      <c r="C106" s="56" t="s">
        <v>58</v>
      </c>
      <c r="D106" s="29"/>
      <c r="E106" s="29"/>
      <c r="F106" s="29"/>
      <c r="G106" s="29"/>
      <c r="H106" s="29"/>
    </row>
  </sheetData>
  <mergeCells count="8">
    <mergeCell ref="C92:D92"/>
    <mergeCell ref="F13:G13"/>
    <mergeCell ref="F11:G11"/>
    <mergeCell ref="F10:G10"/>
    <mergeCell ref="F9:G9"/>
    <mergeCell ref="F14:G14"/>
    <mergeCell ref="F15:G15"/>
    <mergeCell ref="C17:H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2021-03-22T18:41:53Z</dcterms:modified>
</cp:coreProperties>
</file>