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FRAMBUESAS" sheetId="1" r:id="rId1"/>
  </sheets>
  <definedNames/>
  <calcPr fullCalcOnLoad="1"/>
</workbook>
</file>

<file path=xl/sharedStrings.xml><?xml version="1.0" encoding="utf-8"?>
<sst xmlns="http://schemas.openxmlformats.org/spreadsheetml/2006/main" count="153" uniqueCount="110">
  <si>
    <t>RUBRO O CULTIVO</t>
  </si>
  <si>
    <t>VARIEDAD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</si>
  <si>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</si>
  <si>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</si>
  <si>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</si>
  <si>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</si>
  <si>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</si>
  <si>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</si>
  <si>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</si>
  <si>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</si>
  <si>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</si>
  <si>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</si>
  <si>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</si>
  <si>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</si>
  <si>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</si>
  <si>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</si>
  <si>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</si>
  <si>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</si>
  <si>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</si>
  <si>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</si>
  <si>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</si>
  <si>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</si>
  <si>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</si>
  <si>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</si>
  <si>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</si>
  <si>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</si>
  <si>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Mayo</t>
  </si>
  <si>
    <t>Subtotal Costo Maquinaria</t>
  </si>
  <si>
    <t>INSUMOS</t>
  </si>
  <si>
    <t>Insumos</t>
  </si>
  <si>
    <t>Unidad (Kg/l/u)</t>
  </si>
  <si>
    <t>Cantidad (Kg/l/u)</t>
  </si>
  <si>
    <t>FERTILIZANTES</t>
  </si>
  <si>
    <t>Kg</t>
  </si>
  <si>
    <t>HERBICIDAS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</si>
  <si>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</si>
  <si>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</si>
  <si>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</si>
  <si>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</si>
  <si>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</si>
  <si>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</si>
  <si>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</si>
  <si>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</si>
  <si>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</si>
  <si>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 val="single"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</si>
  <si>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 val="single"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</si>
  <si>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</si>
  <si>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</si>
  <si>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</si>
  <si>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</si>
  <si>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</si>
  <si>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</si>
  <si>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</si>
  <si>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</si>
  <si>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</si>
  <si>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</si>
  <si>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</si>
  <si>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</si>
  <si>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</si>
  <si>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</si>
  <si>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</si>
  <si>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</si>
  <si>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MEEKER</t>
  </si>
  <si>
    <t>DE LOS RIOS</t>
  </si>
  <si>
    <t>LANCO</t>
  </si>
  <si>
    <t>Dic-Abr</t>
  </si>
  <si>
    <t>EMPRESA EXPORTADORA</t>
  </si>
  <si>
    <t>Dic-Mar</t>
  </si>
  <si>
    <t>HELADAS</t>
  </si>
  <si>
    <t>Lavado</t>
  </si>
  <si>
    <t>Jun-Ago</t>
  </si>
  <si>
    <t>Poda y amarre</t>
  </si>
  <si>
    <t>Jul</t>
  </si>
  <si>
    <t>Reparación sistema de conducción</t>
  </si>
  <si>
    <t>Noviembre</t>
  </si>
  <si>
    <t>Riego por surco</t>
  </si>
  <si>
    <t>Sep-Mar</t>
  </si>
  <si>
    <t>Aplicación fertilizantes</t>
  </si>
  <si>
    <t>Jun-Ene</t>
  </si>
  <si>
    <t>Aplicación fitosanitarios</t>
  </si>
  <si>
    <t>Jun-Feb</t>
  </si>
  <si>
    <t>Cosecheros</t>
  </si>
  <si>
    <t>limpieza - desmalezamiento</t>
  </si>
  <si>
    <t>primavera - otoño</t>
  </si>
  <si>
    <t>Nitromag</t>
  </si>
  <si>
    <t>Oct-Nov</t>
  </si>
  <si>
    <t>Superfosfato Triple</t>
  </si>
  <si>
    <t>Muriato de Potasio</t>
  </si>
  <si>
    <t>Sulpomag</t>
  </si>
  <si>
    <t>Aminoac (Terra Sorb Foliar)</t>
  </si>
  <si>
    <t>l</t>
  </si>
  <si>
    <t>Sep-Feb</t>
  </si>
  <si>
    <t>Ab Foliar Des.Veg. (Aminoquelant ca)</t>
  </si>
  <si>
    <t>Ab Foliar Des.fruto (Maxifrut)</t>
  </si>
  <si>
    <t>Paraquat</t>
  </si>
  <si>
    <t>Ago-Dic</t>
  </si>
  <si>
    <t>INSECTICIDA</t>
  </si>
  <si>
    <t>Balazo</t>
  </si>
  <si>
    <t>sobre</t>
  </si>
  <si>
    <t>Ago-Oct</t>
  </si>
  <si>
    <t>Aceite Springill</t>
  </si>
  <si>
    <t>May-Ago</t>
  </si>
  <si>
    <t>FUNGICIDA</t>
  </si>
  <si>
    <t>Fungicida (Agro Cu 50)</t>
  </si>
  <si>
    <t>RENDIMIENTO (kg/ha)</t>
  </si>
  <si>
    <t>PRECIO ESPERADO ($/kg)</t>
  </si>
  <si>
    <t>Rendimiento (kg/hà)</t>
  </si>
  <si>
    <t>Costo unitario ($/kg) (*)</t>
  </si>
  <si>
    <t>FRAMBUESAS (3 año)</t>
  </si>
  <si>
    <t>ESCENARIOS COSTO UNITARIO  ($/Kg)</t>
  </si>
</sst>
</file>

<file path=xl/styles.xml><?xml version="1.0" encoding="utf-8"?>
<styleSheet xmlns="http://schemas.openxmlformats.org/spreadsheetml/2006/main">
  <numFmts count="22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 &quot;* #,##0.00&quot; &quot;;&quot;-&quot;* #,##0.00&quot; &quot;;&quot; &quot;* &quot;-&quot;??&quot; &quot;"/>
    <numFmt numFmtId="173" formatCode="#,##0.0"/>
    <numFmt numFmtId="174" formatCode="&quot; &quot;* #,##0&quot;   &quot;;&quot;-&quot;* #,##0&quot;   &quot;;&quot; &quot;* &quot;-&quot;??&quot;   &quot;"/>
    <numFmt numFmtId="175" formatCode="&quot; &quot;* #,##0&quot; &quot;;&quot; &quot;* &quot;-&quot;#,##0&quot; &quot;;&quot; &quot;* &quot;- &quot;"/>
    <numFmt numFmtId="176" formatCode="&quot; &quot;* #,##0.0&quot; &quot;;&quot;-&quot;* #,##0.0&quot; &quot;;&quot; &quot;* &quot;-&quot;??&quot; &quot;"/>
    <numFmt numFmtId="177" formatCode="&quot; &quot;* #,##0&quot; &quot;;&quot;-&quot;* #,##0&quot; &quot;;&quot; &quot;* &quot;-&quot;??&quot; &quot;"/>
  </numFmts>
  <fonts count="53">
    <font>
      <sz val="11"/>
      <color indexed="8"/>
      <name val="Calibri"/>
      <family val="0"/>
    </font>
    <font>
      <sz val="11"/>
      <color indexed="8"/>
      <name val="Helvetica Neue"/>
      <family val="2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 val="single"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 val="single"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1"/>
      <color indexed="9"/>
      <name val="Helvetica Neue"/>
      <family val="2"/>
    </font>
    <font>
      <sz val="11"/>
      <color indexed="58"/>
      <name val="Helvetica Neue"/>
      <family val="2"/>
    </font>
    <font>
      <b/>
      <sz val="11"/>
      <color indexed="52"/>
      <name val="Helvetica Neue"/>
      <family val="2"/>
    </font>
    <font>
      <b/>
      <sz val="11"/>
      <color indexed="9"/>
      <name val="Helvetica Neue"/>
      <family val="2"/>
    </font>
    <font>
      <sz val="11"/>
      <color indexed="52"/>
      <name val="Helvetica Neue"/>
      <family val="2"/>
    </font>
    <font>
      <b/>
      <sz val="15"/>
      <color indexed="10"/>
      <name val="Helvetica Neue"/>
      <family val="2"/>
    </font>
    <font>
      <b/>
      <sz val="11"/>
      <color indexed="10"/>
      <name val="Helvetica Neue"/>
      <family val="2"/>
    </font>
    <font>
      <sz val="11"/>
      <color indexed="62"/>
      <name val="Helvetica Neue"/>
      <family val="2"/>
    </font>
    <font>
      <sz val="11"/>
      <color indexed="20"/>
      <name val="Helvetica Neue"/>
      <family val="2"/>
    </font>
    <font>
      <sz val="11"/>
      <color indexed="60"/>
      <name val="Helvetica Neue"/>
      <family val="2"/>
    </font>
    <font>
      <b/>
      <sz val="11"/>
      <color indexed="63"/>
      <name val="Helvetica Neue"/>
      <family val="2"/>
    </font>
    <font>
      <sz val="11"/>
      <color indexed="53"/>
      <name val="Helvetica Neue"/>
      <family val="2"/>
    </font>
    <font>
      <i/>
      <sz val="11"/>
      <color indexed="11"/>
      <name val="Helvetica Neue"/>
      <family val="2"/>
    </font>
    <font>
      <sz val="18"/>
      <color indexed="10"/>
      <name val="Helvetica Neue"/>
      <family val="2"/>
    </font>
    <font>
      <b/>
      <sz val="13"/>
      <color indexed="10"/>
      <name val="Helvetica Neue"/>
      <family val="2"/>
    </font>
    <font>
      <b/>
      <sz val="11"/>
      <color indexed="8"/>
      <name val="Helvetica Neue"/>
      <family val="2"/>
    </font>
    <font>
      <sz val="11"/>
      <color theme="1"/>
      <name val="Helvetica Neue"/>
      <family val="2"/>
    </font>
    <font>
      <sz val="11"/>
      <color theme="0"/>
      <name val="Helvetica Neue"/>
      <family val="2"/>
    </font>
    <font>
      <sz val="11"/>
      <color rgb="FF006100"/>
      <name val="Helvetica Neue"/>
      <family val="2"/>
    </font>
    <font>
      <b/>
      <sz val="11"/>
      <color rgb="FFFA7D00"/>
      <name val="Helvetica Neue"/>
      <family val="2"/>
    </font>
    <font>
      <b/>
      <sz val="11"/>
      <color theme="0"/>
      <name val="Helvetica Neue"/>
      <family val="2"/>
    </font>
    <font>
      <sz val="11"/>
      <color rgb="FFFA7D00"/>
      <name val="Helvetica Neue"/>
      <family val="2"/>
    </font>
    <font>
      <b/>
      <sz val="15"/>
      <color theme="3"/>
      <name val="Helvetica Neue"/>
      <family val="2"/>
    </font>
    <font>
      <b/>
      <sz val="11"/>
      <color theme="3"/>
      <name val="Helvetica Neue"/>
      <family val="2"/>
    </font>
    <font>
      <sz val="11"/>
      <color rgb="FF3F3F76"/>
      <name val="Helvetica Neue"/>
      <family val="2"/>
    </font>
    <font>
      <sz val="11"/>
      <color rgb="FF9C0006"/>
      <name val="Helvetica Neue"/>
      <family val="2"/>
    </font>
    <font>
      <sz val="11"/>
      <color rgb="FF9C6500"/>
      <name val="Helvetica Neue"/>
      <family val="2"/>
    </font>
    <font>
      <b/>
      <sz val="11"/>
      <color rgb="FF3F3F3F"/>
      <name val="Helvetica Neue"/>
      <family val="2"/>
    </font>
    <font>
      <sz val="11"/>
      <color rgb="FFFF0000"/>
      <name val="Helvetica Neue"/>
      <family val="2"/>
    </font>
    <font>
      <i/>
      <sz val="11"/>
      <color rgb="FF7F7F7F"/>
      <name val="Helvetica Neue"/>
      <family val="2"/>
    </font>
    <font>
      <sz val="18"/>
      <color theme="3"/>
      <name val="Helvetica Neue"/>
      <family val="2"/>
    </font>
    <font>
      <b/>
      <sz val="13"/>
      <color theme="3"/>
      <name val="Helvetica Neue"/>
      <family val="2"/>
    </font>
    <font>
      <b/>
      <sz val="11"/>
      <color theme="1"/>
      <name val="Helvetica Neue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/>
      <top/>
      <bottom/>
    </border>
    <border>
      <left style="thin">
        <color indexed="10"/>
      </left>
      <right/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1"/>
      </top>
      <bottom/>
    </border>
    <border>
      <left style="thin"/>
      <right style="thin">
        <color indexed="11"/>
      </right>
      <top style="thin"/>
      <bottom style="thin">
        <color indexed="11"/>
      </bottom>
    </border>
    <border>
      <left style="thin">
        <color indexed="11"/>
      </left>
      <right style="thin">
        <color indexed="11"/>
      </right>
      <top style="thin"/>
      <bottom style="thin">
        <color indexed="11"/>
      </bottom>
    </border>
    <border>
      <left style="thin">
        <color indexed="11"/>
      </left>
      <right style="thin"/>
      <top style="thin"/>
      <bottom style="thin">
        <color indexed="11"/>
      </bottom>
    </border>
    <border>
      <left style="thin"/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n"/>
      <top style="thin">
        <color indexed="11"/>
      </top>
      <bottom style="thin">
        <color indexed="11"/>
      </bottom>
    </border>
    <border>
      <left style="thin"/>
      <right style="thin">
        <color indexed="11"/>
      </right>
      <top style="thin">
        <color indexed="11"/>
      </top>
      <bottom style="thin"/>
    </border>
    <border>
      <left style="thin">
        <color indexed="11"/>
      </left>
      <right style="thin">
        <color indexed="11"/>
      </right>
      <top style="thin">
        <color indexed="11"/>
      </top>
      <bottom style="thin"/>
    </border>
    <border>
      <left style="thin">
        <color indexed="11"/>
      </left>
      <right style="thin"/>
      <top style="thin">
        <color indexed="11"/>
      </top>
      <bottom style="thin"/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/>
      <right style="medium"/>
      <top/>
      <bottom style="medium">
        <color indexed="8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>
        <color indexed="8"/>
      </right>
      <top/>
      <bottom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 style="thin">
        <color indexed="10"/>
      </left>
      <right/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  <border>
      <left>
        <color indexed="63"/>
      </left>
      <right style="thin">
        <color indexed="11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/>
      <top/>
      <bottom style="medium">
        <color indexed="8"/>
      </bottom>
    </border>
    <border>
      <left/>
      <right/>
      <top/>
      <bottom style="medium">
        <color indexed="8"/>
      </bottom>
    </border>
  </borders>
  <cellStyleXfs count="61">
    <xf numFmtId="0" fontId="0" fillId="0" borderId="0" applyNumberFormat="0" applyFill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3" fillId="0" borderId="8" applyNumberFormat="0" applyFill="0" applyAlignment="0" applyProtection="0"/>
    <xf numFmtId="0" fontId="52" fillId="0" borderId="9" applyNumberFormat="0" applyFill="0" applyAlignment="0" applyProtection="0"/>
  </cellStyleXfs>
  <cellXfs count="163"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0" fontId="0" fillId="33" borderId="10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49" fontId="2" fillId="34" borderId="13" xfId="0" applyNumberFormat="1" applyFont="1" applyFill="1" applyBorder="1" applyAlignment="1">
      <alignment vertical="center" wrapText="1"/>
    </xf>
    <xf numFmtId="49" fontId="3" fillId="33" borderId="14" xfId="0" applyNumberFormat="1" applyFont="1" applyFill="1" applyBorder="1" applyAlignment="1">
      <alignment horizontal="right"/>
    </xf>
    <xf numFmtId="0" fontId="3" fillId="33" borderId="15" xfId="0" applyFont="1" applyFill="1" applyBorder="1" applyAlignment="1">
      <alignment/>
    </xf>
    <xf numFmtId="3" fontId="3" fillId="33" borderId="14" xfId="0" applyNumberFormat="1" applyFont="1" applyFill="1" applyBorder="1" applyAlignment="1">
      <alignment/>
    </xf>
    <xf numFmtId="49" fontId="5" fillId="33" borderId="13" xfId="0" applyNumberFormat="1" applyFont="1" applyFill="1" applyBorder="1" applyAlignment="1">
      <alignment vertical="center" wrapText="1"/>
    </xf>
    <xf numFmtId="49" fontId="5" fillId="33" borderId="14" xfId="0" applyNumberFormat="1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/>
    </xf>
    <xf numFmtId="49" fontId="5" fillId="33" borderId="14" xfId="0" applyNumberFormat="1" applyFont="1" applyFill="1" applyBorder="1" applyAlignment="1">
      <alignment wrapText="1"/>
    </xf>
    <xf numFmtId="49" fontId="5" fillId="33" borderId="14" xfId="0" applyNumberFormat="1" applyFont="1" applyFill="1" applyBorder="1" applyAlignment="1">
      <alignment horizontal="right"/>
    </xf>
    <xf numFmtId="49" fontId="5" fillId="33" borderId="14" xfId="0" applyNumberFormat="1" applyFont="1" applyFill="1" applyBorder="1" applyAlignment="1">
      <alignment horizontal="right" wrapText="1"/>
    </xf>
    <xf numFmtId="49" fontId="5" fillId="33" borderId="14" xfId="0" applyNumberFormat="1" applyFont="1" applyFill="1" applyBorder="1" applyAlignment="1">
      <alignment/>
    </xf>
    <xf numFmtId="0" fontId="5" fillId="33" borderId="14" xfId="0" applyFont="1" applyFill="1" applyBorder="1" applyAlignment="1">
      <alignment/>
    </xf>
    <xf numFmtId="3" fontId="5" fillId="33" borderId="14" xfId="0" applyNumberFormat="1" applyFont="1" applyFill="1" applyBorder="1" applyAlignment="1">
      <alignment horizontal="right" wrapText="1"/>
    </xf>
    <xf numFmtId="14" fontId="5" fillId="33" borderId="14" xfId="0" applyNumberFormat="1" applyFont="1" applyFill="1" applyBorder="1" applyAlignment="1">
      <alignment horizontal="right"/>
    </xf>
    <xf numFmtId="0" fontId="3" fillId="33" borderId="16" xfId="0" applyFont="1" applyFill="1" applyBorder="1" applyAlignment="1">
      <alignment wrapText="1"/>
    </xf>
    <xf numFmtId="14" fontId="3" fillId="33" borderId="17" xfId="0" applyNumberFormat="1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3" fillId="33" borderId="17" xfId="0" applyFont="1" applyFill="1" applyBorder="1" applyAlignment="1">
      <alignment horizontal="justify" wrapText="1"/>
    </xf>
    <xf numFmtId="0" fontId="3" fillId="33" borderId="18" xfId="0" applyFont="1" applyFill="1" applyBorder="1" applyAlignment="1">
      <alignment/>
    </xf>
    <xf numFmtId="0" fontId="3" fillId="33" borderId="19" xfId="0" applyFont="1" applyFill="1" applyBorder="1" applyAlignment="1">
      <alignment horizontal="left"/>
    </xf>
    <xf numFmtId="0" fontId="3" fillId="33" borderId="19" xfId="0" applyFont="1" applyFill="1" applyBorder="1" applyAlignment="1">
      <alignment/>
    </xf>
    <xf numFmtId="49" fontId="2" fillId="35" borderId="20" xfId="0" applyNumberFormat="1" applyFont="1" applyFill="1" applyBorder="1" applyAlignment="1">
      <alignment vertical="center"/>
    </xf>
    <xf numFmtId="0" fontId="3" fillId="33" borderId="21" xfId="0" applyFont="1" applyFill="1" applyBorder="1" applyAlignment="1">
      <alignment vertical="center"/>
    </xf>
    <xf numFmtId="0" fontId="3" fillId="33" borderId="12" xfId="0" applyFont="1" applyFill="1" applyBorder="1" applyAlignment="1">
      <alignment vertical="center"/>
    </xf>
    <xf numFmtId="49" fontId="2" fillId="34" borderId="14" xfId="0" applyNumberFormat="1" applyFont="1" applyFill="1" applyBorder="1" applyAlignment="1">
      <alignment horizontal="center" vertical="center" wrapText="1"/>
    </xf>
    <xf numFmtId="49" fontId="5" fillId="33" borderId="14" xfId="0" applyNumberFormat="1" applyFont="1" applyFill="1" applyBorder="1" applyAlignment="1">
      <alignment horizontal="center" wrapText="1"/>
    </xf>
    <xf numFmtId="0" fontId="5" fillId="33" borderId="14" xfId="0" applyNumberFormat="1" applyFont="1" applyFill="1" applyBorder="1" applyAlignment="1">
      <alignment wrapText="1"/>
    </xf>
    <xf numFmtId="49" fontId="8" fillId="34" borderId="14" xfId="0" applyNumberFormat="1" applyFont="1" applyFill="1" applyBorder="1" applyAlignment="1">
      <alignment vertical="center"/>
    </xf>
    <xf numFmtId="0" fontId="8" fillId="34" borderId="14" xfId="0" applyFont="1" applyFill="1" applyBorder="1" applyAlignment="1">
      <alignment horizontal="center" vertical="center"/>
    </xf>
    <xf numFmtId="0" fontId="8" fillId="34" borderId="14" xfId="0" applyFont="1" applyFill="1" applyBorder="1" applyAlignment="1">
      <alignment vertical="center"/>
    </xf>
    <xf numFmtId="3" fontId="8" fillId="34" borderId="14" xfId="0" applyNumberFormat="1" applyFont="1" applyFill="1" applyBorder="1" applyAlignment="1">
      <alignment vertical="center"/>
    </xf>
    <xf numFmtId="3" fontId="3" fillId="33" borderId="19" xfId="0" applyNumberFormat="1" applyFont="1" applyFill="1" applyBorder="1" applyAlignment="1">
      <alignment/>
    </xf>
    <xf numFmtId="49" fontId="2" fillId="35" borderId="22" xfId="0" applyNumberFormat="1" applyFont="1" applyFill="1" applyBorder="1" applyAlignment="1">
      <alignment vertical="center"/>
    </xf>
    <xf numFmtId="0" fontId="3" fillId="33" borderId="23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vertical="center"/>
    </xf>
    <xf numFmtId="49" fontId="2" fillId="34" borderId="22" xfId="0" applyNumberFormat="1" applyFont="1" applyFill="1" applyBorder="1" applyAlignment="1">
      <alignment horizontal="center" vertical="center"/>
    </xf>
    <xf numFmtId="49" fontId="2" fillId="34" borderId="22" xfId="0" applyNumberFormat="1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vertical="center"/>
    </xf>
    <xf numFmtId="0" fontId="3" fillId="33" borderId="22" xfId="0" applyFont="1" applyFill="1" applyBorder="1" applyAlignment="1">
      <alignment horizontal="center" vertical="center"/>
    </xf>
    <xf numFmtId="49" fontId="4" fillId="34" borderId="22" xfId="0" applyNumberFormat="1" applyFont="1" applyFill="1" applyBorder="1" applyAlignment="1">
      <alignment vertical="center"/>
    </xf>
    <xf numFmtId="0" fontId="4" fillId="34" borderId="22" xfId="0" applyFont="1" applyFill="1" applyBorder="1" applyAlignment="1">
      <alignment horizontal="center" vertical="center"/>
    </xf>
    <xf numFmtId="0" fontId="4" fillId="34" borderId="22" xfId="0" applyFont="1" applyFill="1" applyBorder="1" applyAlignment="1">
      <alignment vertical="center"/>
    </xf>
    <xf numFmtId="0" fontId="3" fillId="33" borderId="24" xfId="0" applyFont="1" applyFill="1" applyBorder="1" applyAlignment="1">
      <alignment/>
    </xf>
    <xf numFmtId="0" fontId="3" fillId="33" borderId="25" xfId="0" applyFont="1" applyFill="1" applyBorder="1" applyAlignment="1">
      <alignment/>
    </xf>
    <xf numFmtId="3" fontId="3" fillId="33" borderId="25" xfId="0" applyNumberFormat="1" applyFont="1" applyFill="1" applyBorder="1" applyAlignment="1">
      <alignment/>
    </xf>
    <xf numFmtId="49" fontId="2" fillId="34" borderId="20" xfId="0" applyNumberFormat="1" applyFont="1" applyFill="1" applyBorder="1" applyAlignment="1">
      <alignment horizontal="center" vertical="center"/>
    </xf>
    <xf numFmtId="49" fontId="2" fillId="34" borderId="20" xfId="0" applyNumberFormat="1" applyFont="1" applyFill="1" applyBorder="1" applyAlignment="1">
      <alignment horizontal="center" vertical="center" wrapText="1"/>
    </xf>
    <xf numFmtId="49" fontId="8" fillId="34" borderId="22" xfId="0" applyNumberFormat="1" applyFont="1" applyFill="1" applyBorder="1" applyAlignment="1">
      <alignment vertical="center"/>
    </xf>
    <xf numFmtId="0" fontId="8" fillId="34" borderId="22" xfId="0" applyFont="1" applyFill="1" applyBorder="1" applyAlignment="1">
      <alignment horizontal="center" vertical="center"/>
    </xf>
    <xf numFmtId="0" fontId="8" fillId="34" borderId="22" xfId="0" applyFont="1" applyFill="1" applyBorder="1" applyAlignment="1">
      <alignment vertical="center"/>
    </xf>
    <xf numFmtId="3" fontId="8" fillId="34" borderId="22" xfId="0" applyNumberFormat="1" applyFont="1" applyFill="1" applyBorder="1" applyAlignment="1">
      <alignment vertical="center"/>
    </xf>
    <xf numFmtId="49" fontId="9" fillId="33" borderId="14" xfId="0" applyNumberFormat="1" applyFont="1" applyFill="1" applyBorder="1" applyAlignment="1">
      <alignment horizontal="left" vertical="center" wrapText="1"/>
    </xf>
    <xf numFmtId="0" fontId="9" fillId="33" borderId="14" xfId="0" applyFont="1" applyFill="1" applyBorder="1" applyAlignment="1">
      <alignment horizontal="left" vertical="center" wrapText="1"/>
    </xf>
    <xf numFmtId="49" fontId="5" fillId="33" borderId="14" xfId="0" applyNumberFormat="1" applyFont="1" applyFill="1" applyBorder="1" applyAlignment="1">
      <alignment horizontal="center"/>
    </xf>
    <xf numFmtId="3" fontId="5" fillId="33" borderId="14" xfId="0" applyNumberFormat="1" applyFont="1" applyFill="1" applyBorder="1" applyAlignment="1">
      <alignment/>
    </xf>
    <xf numFmtId="49" fontId="9" fillId="33" borderId="14" xfId="0" applyNumberFormat="1" applyFont="1" applyFill="1" applyBorder="1" applyAlignment="1">
      <alignment/>
    </xf>
    <xf numFmtId="0" fontId="5" fillId="33" borderId="14" xfId="0" applyFont="1" applyFill="1" applyBorder="1" applyAlignment="1">
      <alignment horizontal="center"/>
    </xf>
    <xf numFmtId="49" fontId="5" fillId="33" borderId="26" xfId="0" applyNumberFormat="1" applyFont="1" applyFill="1" applyBorder="1" applyAlignment="1">
      <alignment/>
    </xf>
    <xf numFmtId="49" fontId="5" fillId="33" borderId="26" xfId="0" applyNumberFormat="1" applyFont="1" applyFill="1" applyBorder="1" applyAlignment="1">
      <alignment horizontal="center"/>
    </xf>
    <xf numFmtId="49" fontId="10" fillId="34" borderId="22" xfId="0" applyNumberFormat="1" applyFont="1" applyFill="1" applyBorder="1" applyAlignment="1">
      <alignment vertical="center"/>
    </xf>
    <xf numFmtId="0" fontId="10" fillId="34" borderId="22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/>
    </xf>
    <xf numFmtId="173" fontId="5" fillId="33" borderId="14" xfId="0" applyNumberFormat="1" applyFont="1" applyFill="1" applyBorder="1" applyAlignment="1">
      <alignment/>
    </xf>
    <xf numFmtId="49" fontId="10" fillId="34" borderId="27" xfId="0" applyNumberFormat="1" applyFont="1" applyFill="1" applyBorder="1" applyAlignment="1">
      <alignment vertical="center"/>
    </xf>
    <xf numFmtId="0" fontId="10" fillId="34" borderId="27" xfId="0" applyFont="1" applyFill="1" applyBorder="1" applyAlignment="1">
      <alignment horizontal="center" vertical="center"/>
    </xf>
    <xf numFmtId="0" fontId="10" fillId="34" borderId="27" xfId="0" applyFont="1" applyFill="1" applyBorder="1" applyAlignment="1">
      <alignment vertical="center"/>
    </xf>
    <xf numFmtId="3" fontId="10" fillId="34" borderId="27" xfId="0" applyNumberFormat="1" applyFont="1" applyFill="1" applyBorder="1" applyAlignment="1">
      <alignment vertical="center"/>
    </xf>
    <xf numFmtId="0" fontId="2" fillId="35" borderId="22" xfId="0" applyFont="1" applyFill="1" applyBorder="1" applyAlignment="1">
      <alignment vertical="center"/>
    </xf>
    <xf numFmtId="0" fontId="2" fillId="34" borderId="22" xfId="0" applyFont="1" applyFill="1" applyBorder="1" applyAlignment="1">
      <alignment vertical="center"/>
    </xf>
    <xf numFmtId="0" fontId="0" fillId="33" borderId="28" xfId="0" applyFont="1" applyFill="1" applyBorder="1" applyAlignment="1">
      <alignment/>
    </xf>
    <xf numFmtId="0" fontId="16" fillId="36" borderId="0" xfId="0" applyFont="1" applyFill="1" applyBorder="1" applyAlignment="1">
      <alignment/>
    </xf>
    <xf numFmtId="49" fontId="14" fillId="37" borderId="29" xfId="0" applyNumberFormat="1" applyFont="1" applyFill="1" applyBorder="1" applyAlignment="1">
      <alignment vertical="center"/>
    </xf>
    <xf numFmtId="3" fontId="14" fillId="33" borderId="14" xfId="0" applyNumberFormat="1" applyFont="1" applyFill="1" applyBorder="1" applyAlignment="1">
      <alignment vertical="center"/>
    </xf>
    <xf numFmtId="0" fontId="14" fillId="33" borderId="14" xfId="0" applyNumberFormat="1" applyFont="1" applyFill="1" applyBorder="1" applyAlignment="1">
      <alignment vertical="center"/>
    </xf>
    <xf numFmtId="175" fontId="14" fillId="33" borderId="14" xfId="0" applyNumberFormat="1" applyFont="1" applyFill="1" applyBorder="1" applyAlignment="1">
      <alignment vertical="center"/>
    </xf>
    <xf numFmtId="0" fontId="11" fillId="36" borderId="30" xfId="0" applyFont="1" applyFill="1" applyBorder="1" applyAlignment="1">
      <alignment vertical="center"/>
    </xf>
    <xf numFmtId="0" fontId="11" fillId="36" borderId="0" xfId="0" applyFont="1" applyFill="1" applyBorder="1" applyAlignment="1">
      <alignment vertical="center"/>
    </xf>
    <xf numFmtId="174" fontId="2" fillId="33" borderId="0" xfId="0" applyNumberFormat="1" applyFont="1" applyFill="1" applyBorder="1" applyAlignment="1">
      <alignment vertical="center"/>
    </xf>
    <xf numFmtId="174" fontId="18" fillId="33" borderId="0" xfId="0" applyNumberFormat="1" applyFont="1" applyFill="1" applyBorder="1" applyAlignment="1">
      <alignment vertical="center"/>
    </xf>
    <xf numFmtId="0" fontId="16" fillId="33" borderId="0" xfId="0" applyFont="1" applyFill="1" applyBorder="1" applyAlignment="1">
      <alignment/>
    </xf>
    <xf numFmtId="0" fontId="0" fillId="33" borderId="31" xfId="0" applyFont="1" applyFill="1" applyBorder="1" applyAlignment="1">
      <alignment/>
    </xf>
    <xf numFmtId="49" fontId="0" fillId="33" borderId="0" xfId="0" applyNumberFormat="1" applyFont="1" applyFill="1" applyBorder="1" applyAlignment="1">
      <alignment vertical="center"/>
    </xf>
    <xf numFmtId="0" fontId="11" fillId="33" borderId="0" xfId="0" applyFont="1" applyFill="1" applyBorder="1" applyAlignment="1">
      <alignment vertical="center"/>
    </xf>
    <xf numFmtId="0" fontId="3" fillId="33" borderId="32" xfId="0" applyFont="1" applyFill="1" applyBorder="1" applyAlignment="1">
      <alignment/>
    </xf>
    <xf numFmtId="3" fontId="3" fillId="33" borderId="32" xfId="0" applyNumberFormat="1" applyFont="1" applyFill="1" applyBorder="1" applyAlignment="1">
      <alignment/>
    </xf>
    <xf numFmtId="49" fontId="2" fillId="35" borderId="33" xfId="0" applyNumberFormat="1" applyFont="1" applyFill="1" applyBorder="1" applyAlignment="1">
      <alignment vertical="center"/>
    </xf>
    <xf numFmtId="0" fontId="2" fillId="35" borderId="34" xfId="0" applyFont="1" applyFill="1" applyBorder="1" applyAlignment="1">
      <alignment vertical="center"/>
    </xf>
    <xf numFmtId="174" fontId="2" fillId="35" borderId="35" xfId="0" applyNumberFormat="1" applyFont="1" applyFill="1" applyBorder="1" applyAlignment="1">
      <alignment vertical="center"/>
    </xf>
    <xf numFmtId="49" fontId="2" fillId="34" borderId="36" xfId="0" applyNumberFormat="1" applyFont="1" applyFill="1" applyBorder="1" applyAlignment="1">
      <alignment vertical="center"/>
    </xf>
    <xf numFmtId="174" fontId="2" fillId="34" borderId="37" xfId="0" applyNumberFormat="1" applyFont="1" applyFill="1" applyBorder="1" applyAlignment="1">
      <alignment vertical="center"/>
    </xf>
    <xf numFmtId="49" fontId="2" fillId="35" borderId="36" xfId="0" applyNumberFormat="1" applyFont="1" applyFill="1" applyBorder="1" applyAlignment="1">
      <alignment vertical="center"/>
    </xf>
    <xf numFmtId="174" fontId="2" fillId="35" borderId="37" xfId="0" applyNumberFormat="1" applyFont="1" applyFill="1" applyBorder="1" applyAlignment="1">
      <alignment vertical="center"/>
    </xf>
    <xf numFmtId="49" fontId="2" fillId="35" borderId="38" xfId="0" applyNumberFormat="1" applyFont="1" applyFill="1" applyBorder="1" applyAlignment="1">
      <alignment vertical="center"/>
    </xf>
    <xf numFmtId="0" fontId="11" fillId="35" borderId="39" xfId="0" applyFont="1" applyFill="1" applyBorder="1" applyAlignment="1">
      <alignment vertical="center"/>
    </xf>
    <xf numFmtId="174" fontId="2" fillId="38" borderId="40" xfId="0" applyNumberFormat="1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17" fillId="33" borderId="0" xfId="0" applyFont="1" applyFill="1" applyBorder="1" applyAlignment="1">
      <alignment vertical="center"/>
    </xf>
    <xf numFmtId="49" fontId="14" fillId="37" borderId="41" xfId="0" applyNumberFormat="1" applyFont="1" applyFill="1" applyBorder="1" applyAlignment="1">
      <alignment vertical="center"/>
    </xf>
    <xf numFmtId="49" fontId="16" fillId="37" borderId="42" xfId="0" applyNumberFormat="1" applyFont="1" applyFill="1" applyBorder="1" applyAlignment="1">
      <alignment/>
    </xf>
    <xf numFmtId="49" fontId="14" fillId="33" borderId="43" xfId="0" applyNumberFormat="1" applyFont="1" applyFill="1" applyBorder="1" applyAlignment="1">
      <alignment vertical="center"/>
    </xf>
    <xf numFmtId="9" fontId="16" fillId="33" borderId="44" xfId="0" applyNumberFormat="1" applyFont="1" applyFill="1" applyBorder="1" applyAlignment="1">
      <alignment/>
    </xf>
    <xf numFmtId="49" fontId="14" fillId="37" borderId="45" xfId="0" applyNumberFormat="1" applyFont="1" applyFill="1" applyBorder="1" applyAlignment="1">
      <alignment vertical="center"/>
    </xf>
    <xf numFmtId="175" fontId="14" fillId="37" borderId="46" xfId="0" applyNumberFormat="1" applyFont="1" applyFill="1" applyBorder="1" applyAlignment="1">
      <alignment vertical="center"/>
    </xf>
    <xf numFmtId="9" fontId="14" fillId="37" borderId="47" xfId="0" applyNumberFormat="1" applyFont="1" applyFill="1" applyBorder="1" applyAlignment="1">
      <alignment vertical="center"/>
    </xf>
    <xf numFmtId="0" fontId="16" fillId="39" borderId="48" xfId="0" applyFont="1" applyFill="1" applyBorder="1" applyAlignment="1">
      <alignment/>
    </xf>
    <xf numFmtId="0" fontId="16" fillId="33" borderId="0" xfId="0" applyFont="1" applyFill="1" applyBorder="1" applyAlignment="1">
      <alignment vertical="center"/>
    </xf>
    <xf numFmtId="49" fontId="16" fillId="33" borderId="0" xfId="0" applyNumberFormat="1" applyFont="1" applyFill="1" applyBorder="1" applyAlignment="1">
      <alignment vertical="center"/>
    </xf>
    <xf numFmtId="49" fontId="14" fillId="33" borderId="49" xfId="0" applyNumberFormat="1" applyFont="1" applyFill="1" applyBorder="1" applyAlignment="1">
      <alignment vertical="center"/>
    </xf>
    <xf numFmtId="0" fontId="16" fillId="33" borderId="50" xfId="0" applyFont="1" applyFill="1" applyBorder="1" applyAlignment="1">
      <alignment/>
    </xf>
    <xf numFmtId="0" fontId="16" fillId="33" borderId="51" xfId="0" applyFont="1" applyFill="1" applyBorder="1" applyAlignment="1">
      <alignment/>
    </xf>
    <xf numFmtId="49" fontId="16" fillId="33" borderId="52" xfId="0" applyNumberFormat="1" applyFont="1" applyFill="1" applyBorder="1" applyAlignment="1">
      <alignment vertical="center"/>
    </xf>
    <xf numFmtId="0" fontId="16" fillId="33" borderId="53" xfId="0" applyFont="1" applyFill="1" applyBorder="1" applyAlignment="1">
      <alignment/>
    </xf>
    <xf numFmtId="49" fontId="16" fillId="33" borderId="54" xfId="0" applyNumberFormat="1" applyFont="1" applyFill="1" applyBorder="1" applyAlignment="1">
      <alignment vertical="center"/>
    </xf>
    <xf numFmtId="0" fontId="16" fillId="33" borderId="55" xfId="0" applyFont="1" applyFill="1" applyBorder="1" applyAlignment="1">
      <alignment/>
    </xf>
    <xf numFmtId="0" fontId="16" fillId="33" borderId="56" xfId="0" applyFont="1" applyFill="1" applyBorder="1" applyAlignment="1">
      <alignment/>
    </xf>
    <xf numFmtId="0" fontId="14" fillId="36" borderId="0" xfId="0" applyFont="1" applyFill="1" applyBorder="1" applyAlignment="1">
      <alignment vertical="center"/>
    </xf>
    <xf numFmtId="0" fontId="11" fillId="39" borderId="30" xfId="0" applyFont="1" applyFill="1" applyBorder="1" applyAlignment="1">
      <alignment vertical="center"/>
    </xf>
    <xf numFmtId="49" fontId="19" fillId="39" borderId="0" xfId="0" applyNumberFormat="1" applyFont="1" applyFill="1" applyBorder="1" applyAlignment="1">
      <alignment vertical="center"/>
    </xf>
    <xf numFmtId="0" fontId="11" fillId="39" borderId="0" xfId="0" applyFont="1" applyFill="1" applyBorder="1" applyAlignment="1">
      <alignment vertical="center"/>
    </xf>
    <xf numFmtId="0" fontId="11" fillId="39" borderId="57" xfId="0" applyFont="1" applyFill="1" applyBorder="1" applyAlignment="1">
      <alignment vertical="center"/>
    </xf>
    <xf numFmtId="49" fontId="14" fillId="37" borderId="58" xfId="0" applyNumberFormat="1" applyFont="1" applyFill="1" applyBorder="1" applyAlignment="1">
      <alignment vertical="center"/>
    </xf>
    <xf numFmtId="0" fontId="14" fillId="37" borderId="59" xfId="0" applyNumberFormat="1" applyFont="1" applyFill="1" applyBorder="1" applyAlignment="1">
      <alignment vertical="center"/>
    </xf>
    <xf numFmtId="0" fontId="14" fillId="37" borderId="60" xfId="0" applyNumberFormat="1" applyFont="1" applyFill="1" applyBorder="1" applyAlignment="1">
      <alignment vertical="center"/>
    </xf>
    <xf numFmtId="0" fontId="0" fillId="0" borderId="0" xfId="0" applyNumberFormat="1" applyFont="1" applyBorder="1" applyAlignment="1">
      <alignment/>
    </xf>
    <xf numFmtId="0" fontId="16" fillId="0" borderId="61" xfId="0" applyFont="1" applyBorder="1" applyAlignment="1">
      <alignment horizontal="right" vertical="center" wrapText="1"/>
    </xf>
    <xf numFmtId="49" fontId="9" fillId="33" borderId="62" xfId="0" applyNumberFormat="1" applyFont="1" applyFill="1" applyBorder="1" applyAlignment="1">
      <alignment/>
    </xf>
    <xf numFmtId="0" fontId="5" fillId="33" borderId="62" xfId="0" applyFont="1" applyFill="1" applyBorder="1" applyAlignment="1">
      <alignment horizontal="center"/>
    </xf>
    <xf numFmtId="0" fontId="5" fillId="33" borderId="14" xfId="0" applyNumberFormat="1" applyFont="1" applyFill="1" applyBorder="1" applyAlignment="1">
      <alignment horizontal="right" wrapText="1"/>
    </xf>
    <xf numFmtId="0" fontId="5" fillId="33" borderId="14" xfId="0" applyNumberFormat="1" applyFont="1" applyFill="1" applyBorder="1" applyAlignment="1">
      <alignment horizontal="right"/>
    </xf>
    <xf numFmtId="3" fontId="5" fillId="33" borderId="14" xfId="0" applyNumberFormat="1" applyFont="1" applyFill="1" applyBorder="1" applyAlignment="1">
      <alignment horizontal="right"/>
    </xf>
    <xf numFmtId="0" fontId="5" fillId="33" borderId="14" xfId="0" applyFont="1" applyFill="1" applyBorder="1" applyAlignment="1">
      <alignment horizontal="right"/>
    </xf>
    <xf numFmtId="3" fontId="5" fillId="40" borderId="14" xfId="0" applyNumberFormat="1" applyFont="1" applyFill="1" applyBorder="1" applyAlignment="1">
      <alignment horizontal="right"/>
    </xf>
    <xf numFmtId="0" fontId="5" fillId="33" borderId="62" xfId="0" applyFont="1" applyFill="1" applyBorder="1" applyAlignment="1">
      <alignment horizontal="right"/>
    </xf>
    <xf numFmtId="3" fontId="5" fillId="33" borderId="62" xfId="0" applyNumberFormat="1" applyFont="1" applyFill="1" applyBorder="1" applyAlignment="1">
      <alignment horizontal="right"/>
    </xf>
    <xf numFmtId="0" fontId="5" fillId="33" borderId="26" xfId="0" applyNumberFormat="1" applyFont="1" applyFill="1" applyBorder="1" applyAlignment="1">
      <alignment horizontal="right"/>
    </xf>
    <xf numFmtId="49" fontId="5" fillId="33" borderId="26" xfId="0" applyNumberFormat="1" applyFont="1" applyFill="1" applyBorder="1" applyAlignment="1">
      <alignment horizontal="right"/>
    </xf>
    <xf numFmtId="3" fontId="5" fillId="40" borderId="26" xfId="0" applyNumberFormat="1" applyFont="1" applyFill="1" applyBorder="1" applyAlignment="1">
      <alignment horizontal="right"/>
    </xf>
    <xf numFmtId="0" fontId="10" fillId="34" borderId="22" xfId="0" applyFont="1" applyFill="1" applyBorder="1" applyAlignment="1">
      <alignment horizontal="right" vertical="center"/>
    </xf>
    <xf numFmtId="3" fontId="10" fillId="34" borderId="22" xfId="0" applyNumberFormat="1" applyFont="1" applyFill="1" applyBorder="1" applyAlignment="1">
      <alignment horizontal="right" vertical="center"/>
    </xf>
    <xf numFmtId="177" fontId="5" fillId="33" borderId="14" xfId="0" applyNumberFormat="1" applyFont="1" applyFill="1" applyBorder="1" applyAlignment="1">
      <alignment/>
    </xf>
    <xf numFmtId="0" fontId="0" fillId="33" borderId="63" xfId="0" applyFont="1" applyFill="1" applyBorder="1" applyAlignment="1">
      <alignment/>
    </xf>
    <xf numFmtId="0" fontId="0" fillId="33" borderId="64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65" xfId="0" applyFont="1" applyFill="1" applyBorder="1" applyAlignment="1">
      <alignment/>
    </xf>
    <xf numFmtId="0" fontId="0" fillId="33" borderId="66" xfId="0" applyFont="1" applyFill="1" applyBorder="1" applyAlignment="1">
      <alignment/>
    </xf>
    <xf numFmtId="0" fontId="0" fillId="33" borderId="67" xfId="0" applyFont="1" applyFill="1" applyBorder="1" applyAlignment="1">
      <alignment/>
    </xf>
    <xf numFmtId="49" fontId="19" fillId="39" borderId="68" xfId="0" applyNumberFormat="1" applyFont="1" applyFill="1" applyBorder="1" applyAlignment="1">
      <alignment vertical="center"/>
    </xf>
    <xf numFmtId="0" fontId="14" fillId="39" borderId="69" xfId="0" applyFont="1" applyFill="1" applyBorder="1" applyAlignment="1">
      <alignment vertical="center"/>
    </xf>
    <xf numFmtId="49" fontId="5" fillId="33" borderId="14" xfId="0" applyNumberFormat="1" applyFont="1" applyFill="1" applyBorder="1" applyAlignment="1">
      <alignment wrapText="1"/>
    </xf>
    <xf numFmtId="0" fontId="5" fillId="33" borderId="14" xfId="0" applyFont="1" applyFill="1" applyBorder="1" applyAlignment="1">
      <alignment wrapText="1"/>
    </xf>
    <xf numFmtId="49" fontId="4" fillId="34" borderId="14" xfId="0" applyNumberFormat="1" applyFont="1" applyFill="1" applyBorder="1" applyAlignment="1">
      <alignment wrapText="1"/>
    </xf>
    <xf numFmtId="0" fontId="4" fillId="41" borderId="14" xfId="0" applyFont="1" applyFill="1" applyBorder="1" applyAlignment="1">
      <alignment wrapText="1"/>
    </xf>
    <xf numFmtId="49" fontId="5" fillId="33" borderId="14" xfId="0" applyNumberFormat="1" applyFont="1" applyFill="1" applyBorder="1" applyAlignment="1">
      <alignment/>
    </xf>
    <xf numFmtId="0" fontId="5" fillId="33" borderId="14" xfId="0" applyFont="1" applyFill="1" applyBorder="1" applyAlignment="1">
      <alignment/>
    </xf>
    <xf numFmtId="49" fontId="7" fillId="34" borderId="14" xfId="0" applyNumberFormat="1" applyFont="1" applyFill="1" applyBorder="1" applyAlignment="1">
      <alignment horizontal="center" vertical="center"/>
    </xf>
    <xf numFmtId="0" fontId="7" fillId="41" borderId="14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AAAAAA"/>
      <rgbColor rgb="007F7F7F"/>
      <rgbColor rgb="004CB3B0"/>
      <rgbColor rgb="00777670"/>
      <rgbColor rgb="00FF891C"/>
      <rgbColor rgb="00FEFEFE"/>
      <rgbColor rgb="00388194"/>
      <rgbColor rgb="00AFCF2D"/>
      <rgbColor rgb="0092D050"/>
      <rgbColor rgb="00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295275</xdr:colOff>
      <xdr:row>0</xdr:row>
      <xdr:rowOff>142875</xdr:rowOff>
    </xdr:from>
    <xdr:to>
      <xdr:col>7</xdr:col>
      <xdr:colOff>0</xdr:colOff>
      <xdr:row>7</xdr:row>
      <xdr:rowOff>19050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142875"/>
          <a:ext cx="57626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Tema de Office">
      <a:dk1>
        <a:srgbClr val="000000"/>
      </a:dk1>
      <a:lt1>
        <a:sysClr val="window" lastClr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3"/>
  <sheetViews>
    <sheetView showGridLines="0" tabSelected="1" zoomScalePageLayoutView="0" workbookViewId="0" topLeftCell="A1">
      <selection activeCell="G62" sqref="G62"/>
    </sheetView>
  </sheetViews>
  <sheetFormatPr defaultColWidth="10.8515625" defaultRowHeight="11.25" customHeight="1"/>
  <cols>
    <col min="1" max="1" width="4.421875" style="1" customWidth="1"/>
    <col min="2" max="2" width="19.7109375" style="1" customWidth="1"/>
    <col min="3" max="3" width="19.421875" style="1" customWidth="1"/>
    <col min="4" max="4" width="9.421875" style="1" customWidth="1"/>
    <col min="5" max="5" width="14.421875" style="1" customWidth="1"/>
    <col min="6" max="6" width="11.00390625" style="1" customWidth="1"/>
    <col min="7" max="7" width="12.421875" style="1" customWidth="1"/>
    <col min="8" max="255" width="10.8515625" style="1" customWidth="1"/>
  </cols>
  <sheetData>
    <row r="1" spans="1:7" ht="15" customHeight="1">
      <c r="A1" s="149"/>
      <c r="B1" s="147"/>
      <c r="C1" s="147"/>
      <c r="D1" s="147"/>
      <c r="E1" s="147"/>
      <c r="F1" s="147"/>
      <c r="G1" s="147"/>
    </row>
    <row r="2" spans="1:7" ht="15" customHeight="1">
      <c r="A2" s="150"/>
      <c r="B2" s="2"/>
      <c r="C2" s="2"/>
      <c r="D2" s="2"/>
      <c r="E2" s="2"/>
      <c r="F2" s="2"/>
      <c r="G2" s="2"/>
    </row>
    <row r="3" spans="1:7" ht="15" customHeight="1">
      <c r="A3" s="150"/>
      <c r="B3" s="2"/>
      <c r="C3" s="2"/>
      <c r="D3" s="2"/>
      <c r="E3" s="2"/>
      <c r="F3" s="2"/>
      <c r="G3" s="2"/>
    </row>
    <row r="4" spans="1:7" ht="15" customHeight="1">
      <c r="A4" s="150"/>
      <c r="B4" s="2"/>
      <c r="C4" s="2"/>
      <c r="D4" s="2"/>
      <c r="E4" s="2"/>
      <c r="F4" s="2"/>
      <c r="G4" s="2"/>
    </row>
    <row r="5" spans="1:7" ht="15" customHeight="1">
      <c r="A5" s="150"/>
      <c r="B5" s="2"/>
      <c r="C5" s="2"/>
      <c r="D5" s="2"/>
      <c r="E5" s="2"/>
      <c r="F5" s="2"/>
      <c r="G5" s="2"/>
    </row>
    <row r="6" spans="1:7" ht="15" customHeight="1">
      <c r="A6" s="150"/>
      <c r="B6" s="2"/>
      <c r="C6" s="2"/>
      <c r="D6" s="2"/>
      <c r="E6" s="2"/>
      <c r="F6" s="2"/>
      <c r="G6" s="2"/>
    </row>
    <row r="7" spans="1:7" ht="15" customHeight="1">
      <c r="A7" s="150"/>
      <c r="B7" s="2"/>
      <c r="C7" s="2"/>
      <c r="D7" s="2"/>
      <c r="E7" s="2"/>
      <c r="F7" s="2"/>
      <c r="G7" s="2"/>
    </row>
    <row r="8" spans="1:7" ht="15" customHeight="1">
      <c r="A8" s="150"/>
      <c r="B8" s="3"/>
      <c r="C8" s="4"/>
      <c r="D8" s="2"/>
      <c r="E8" s="4"/>
      <c r="F8" s="4"/>
      <c r="G8" s="4"/>
    </row>
    <row r="9" spans="1:7" ht="12" customHeight="1">
      <c r="A9" s="151"/>
      <c r="B9" s="5" t="s">
        <v>0</v>
      </c>
      <c r="C9" s="6" t="s">
        <v>108</v>
      </c>
      <c r="D9" s="7"/>
      <c r="E9" s="157" t="s">
        <v>104</v>
      </c>
      <c r="F9" s="158"/>
      <c r="G9" s="8">
        <v>8000</v>
      </c>
    </row>
    <row r="10" spans="1:7" ht="38.25" customHeight="1">
      <c r="A10" s="151"/>
      <c r="B10" s="9" t="s">
        <v>1</v>
      </c>
      <c r="C10" s="10" t="s">
        <v>62</v>
      </c>
      <c r="D10" s="11"/>
      <c r="E10" s="155" t="s">
        <v>2</v>
      </c>
      <c r="F10" s="156"/>
      <c r="G10" s="13" t="s">
        <v>65</v>
      </c>
    </row>
    <row r="11" spans="1:7" ht="18" customHeight="1">
      <c r="A11" s="151"/>
      <c r="B11" s="9" t="s">
        <v>3</v>
      </c>
      <c r="C11" s="13" t="s">
        <v>4</v>
      </c>
      <c r="D11" s="11"/>
      <c r="E11" s="155" t="s">
        <v>105</v>
      </c>
      <c r="F11" s="156"/>
      <c r="G11" s="146">
        <v>1500</v>
      </c>
    </row>
    <row r="12" spans="1:7" ht="11.25" customHeight="1">
      <c r="A12" s="151"/>
      <c r="B12" s="9" t="s">
        <v>5</v>
      </c>
      <c r="C12" s="14" t="s">
        <v>63</v>
      </c>
      <c r="D12" s="11"/>
      <c r="E12" s="15" t="s">
        <v>6</v>
      </c>
      <c r="F12" s="16"/>
      <c r="G12" s="17">
        <f>G9*G11</f>
        <v>12000000</v>
      </c>
    </row>
    <row r="13" spans="1:7" ht="24" customHeight="1">
      <c r="A13" s="151"/>
      <c r="B13" s="9" t="s">
        <v>7</v>
      </c>
      <c r="C13" s="13" t="s">
        <v>64</v>
      </c>
      <c r="D13" s="11"/>
      <c r="E13" s="155" t="s">
        <v>8</v>
      </c>
      <c r="F13" s="156"/>
      <c r="G13" s="131" t="s">
        <v>66</v>
      </c>
    </row>
    <row r="14" spans="1:7" ht="13.5" customHeight="1">
      <c r="A14" s="151"/>
      <c r="B14" s="9" t="s">
        <v>9</v>
      </c>
      <c r="C14" s="13" t="s">
        <v>64</v>
      </c>
      <c r="D14" s="11"/>
      <c r="E14" s="155" t="s">
        <v>10</v>
      </c>
      <c r="F14" s="156"/>
      <c r="G14" s="13" t="s">
        <v>67</v>
      </c>
    </row>
    <row r="15" spans="1:7" ht="25.5" customHeight="1">
      <c r="A15" s="151"/>
      <c r="B15" s="9" t="s">
        <v>11</v>
      </c>
      <c r="C15" s="18">
        <v>44252</v>
      </c>
      <c r="D15" s="11"/>
      <c r="E15" s="159" t="s">
        <v>12</v>
      </c>
      <c r="F15" s="160"/>
      <c r="G15" s="14" t="s">
        <v>68</v>
      </c>
    </row>
    <row r="16" spans="1:7" ht="12" customHeight="1">
      <c r="A16" s="150"/>
      <c r="B16" s="19"/>
      <c r="C16" s="20"/>
      <c r="D16" s="21"/>
      <c r="E16" s="22"/>
      <c r="F16" s="22"/>
      <c r="G16" s="23"/>
    </row>
    <row r="17" spans="1:7" ht="12" customHeight="1">
      <c r="A17" s="152"/>
      <c r="B17" s="161" t="s">
        <v>13</v>
      </c>
      <c r="C17" s="162"/>
      <c r="D17" s="162"/>
      <c r="E17" s="162"/>
      <c r="F17" s="162"/>
      <c r="G17" s="162"/>
    </row>
    <row r="18" spans="1:7" ht="12" customHeight="1">
      <c r="A18" s="150"/>
      <c r="B18" s="24"/>
      <c r="C18" s="25"/>
      <c r="D18" s="25"/>
      <c r="E18" s="25"/>
      <c r="F18" s="26"/>
      <c r="G18" s="26"/>
    </row>
    <row r="19" spans="1:7" ht="12" customHeight="1">
      <c r="A19" s="151"/>
      <c r="B19" s="27" t="s">
        <v>14</v>
      </c>
      <c r="C19" s="28"/>
      <c r="D19" s="29"/>
      <c r="E19" s="29"/>
      <c r="F19" s="29"/>
      <c r="G19" s="29"/>
    </row>
    <row r="20" spans="1:7" ht="24" customHeight="1">
      <c r="A20" s="152"/>
      <c r="B20" s="30" t="s">
        <v>15</v>
      </c>
      <c r="C20" s="30" t="s">
        <v>16</v>
      </c>
      <c r="D20" s="30" t="s">
        <v>17</v>
      </c>
      <c r="E20" s="30" t="s">
        <v>18</v>
      </c>
      <c r="F20" s="30" t="s">
        <v>19</v>
      </c>
      <c r="G20" s="30" t="s">
        <v>20</v>
      </c>
    </row>
    <row r="21" spans="1:7" ht="17.25" customHeight="1">
      <c r="A21" s="152"/>
      <c r="B21" s="12" t="s">
        <v>69</v>
      </c>
      <c r="C21" s="31" t="s">
        <v>21</v>
      </c>
      <c r="D21" s="134">
        <v>2</v>
      </c>
      <c r="E21" s="14" t="s">
        <v>70</v>
      </c>
      <c r="F21" s="17">
        <v>15000</v>
      </c>
      <c r="G21" s="17">
        <f>D21*F21</f>
        <v>30000</v>
      </c>
    </row>
    <row r="22" spans="1:7" ht="15.75" customHeight="1">
      <c r="A22" s="152"/>
      <c r="B22" s="12" t="s">
        <v>71</v>
      </c>
      <c r="C22" s="31" t="s">
        <v>21</v>
      </c>
      <c r="D22" s="134">
        <v>40</v>
      </c>
      <c r="E22" s="14" t="s">
        <v>72</v>
      </c>
      <c r="F22" s="17">
        <v>15000</v>
      </c>
      <c r="G22" s="17">
        <f aca="true" t="shared" si="0" ref="G22:G27">D22*F22</f>
        <v>600000</v>
      </c>
    </row>
    <row r="23" spans="1:7" ht="25.5" customHeight="1">
      <c r="A23" s="152"/>
      <c r="B23" s="12" t="s">
        <v>73</v>
      </c>
      <c r="C23" s="31" t="s">
        <v>21</v>
      </c>
      <c r="D23" s="134">
        <v>6</v>
      </c>
      <c r="E23" s="14" t="s">
        <v>74</v>
      </c>
      <c r="F23" s="17">
        <v>15000</v>
      </c>
      <c r="G23" s="17">
        <f t="shared" si="0"/>
        <v>90000</v>
      </c>
    </row>
    <row r="24" spans="1:7" ht="19.5" customHeight="1">
      <c r="A24" s="152"/>
      <c r="B24" s="12" t="s">
        <v>75</v>
      </c>
      <c r="C24" s="31" t="s">
        <v>21</v>
      </c>
      <c r="D24" s="134">
        <v>13</v>
      </c>
      <c r="E24" s="14" t="s">
        <v>76</v>
      </c>
      <c r="F24" s="17">
        <v>15000</v>
      </c>
      <c r="G24" s="17">
        <f t="shared" si="0"/>
        <v>195000</v>
      </c>
    </row>
    <row r="25" spans="1:7" ht="17.25" customHeight="1">
      <c r="A25" s="152"/>
      <c r="B25" s="12" t="s">
        <v>77</v>
      </c>
      <c r="C25" s="31" t="s">
        <v>21</v>
      </c>
      <c r="D25" s="134">
        <v>4</v>
      </c>
      <c r="E25" s="14" t="s">
        <v>78</v>
      </c>
      <c r="F25" s="17">
        <v>15000</v>
      </c>
      <c r="G25" s="17">
        <f t="shared" si="0"/>
        <v>60000</v>
      </c>
    </row>
    <row r="26" spans="1:7" ht="17.25" customHeight="1">
      <c r="A26" s="152"/>
      <c r="B26" s="12" t="s">
        <v>79</v>
      </c>
      <c r="C26" s="31" t="s">
        <v>21</v>
      </c>
      <c r="D26" s="134">
        <v>7</v>
      </c>
      <c r="E26" s="14" t="s">
        <v>80</v>
      </c>
      <c r="F26" s="17">
        <v>15000</v>
      </c>
      <c r="G26" s="17">
        <f t="shared" si="0"/>
        <v>105000</v>
      </c>
    </row>
    <row r="27" spans="1:7" ht="18" customHeight="1">
      <c r="A27" s="152"/>
      <c r="B27" s="12" t="s">
        <v>81</v>
      </c>
      <c r="C27" s="31" t="s">
        <v>21</v>
      </c>
      <c r="D27" s="134">
        <v>250</v>
      </c>
      <c r="E27" s="14" t="s">
        <v>65</v>
      </c>
      <c r="F27" s="17">
        <v>15000</v>
      </c>
      <c r="G27" s="17">
        <f t="shared" si="0"/>
        <v>3750000</v>
      </c>
    </row>
    <row r="28" spans="1:7" ht="12.75" customHeight="1">
      <c r="A28" s="152"/>
      <c r="B28" s="33" t="s">
        <v>22</v>
      </c>
      <c r="C28" s="34"/>
      <c r="D28" s="34"/>
      <c r="E28" s="34"/>
      <c r="F28" s="35"/>
      <c r="G28" s="36">
        <f>SUM(G21:G27)</f>
        <v>4830000</v>
      </c>
    </row>
    <row r="29" spans="1:7" ht="12" customHeight="1">
      <c r="A29" s="150"/>
      <c r="B29" s="24"/>
      <c r="C29" s="26"/>
      <c r="D29" s="26"/>
      <c r="E29" s="26"/>
      <c r="F29" s="37"/>
      <c r="G29" s="37"/>
    </row>
    <row r="30" spans="1:7" ht="12" customHeight="1">
      <c r="A30" s="151"/>
      <c r="B30" s="38" t="s">
        <v>23</v>
      </c>
      <c r="C30" s="39"/>
      <c r="D30" s="40"/>
      <c r="E30" s="40"/>
      <c r="F30" s="41"/>
      <c r="G30" s="41"/>
    </row>
    <row r="31" spans="1:7" ht="24" customHeight="1">
      <c r="A31" s="151"/>
      <c r="B31" s="42" t="s">
        <v>15</v>
      </c>
      <c r="C31" s="43" t="s">
        <v>16</v>
      </c>
      <c r="D31" s="43" t="s">
        <v>17</v>
      </c>
      <c r="E31" s="42" t="s">
        <v>18</v>
      </c>
      <c r="F31" s="43" t="s">
        <v>19</v>
      </c>
      <c r="G31" s="42" t="s">
        <v>20</v>
      </c>
    </row>
    <row r="32" spans="1:7" ht="12" customHeight="1">
      <c r="A32" s="151"/>
      <c r="B32" s="44"/>
      <c r="C32" s="45"/>
      <c r="D32" s="45"/>
      <c r="E32" s="45"/>
      <c r="F32" s="44"/>
      <c r="G32" s="44"/>
    </row>
    <row r="33" spans="1:7" ht="12" customHeight="1">
      <c r="A33" s="151"/>
      <c r="B33" s="46" t="s">
        <v>24</v>
      </c>
      <c r="C33" s="47"/>
      <c r="D33" s="47"/>
      <c r="E33" s="47"/>
      <c r="F33" s="48"/>
      <c r="G33" s="48"/>
    </row>
    <row r="34" spans="1:7" ht="12" customHeight="1">
      <c r="A34" s="150"/>
      <c r="B34" s="49"/>
      <c r="C34" s="50"/>
      <c r="D34" s="50"/>
      <c r="E34" s="50"/>
      <c r="F34" s="51"/>
      <c r="G34" s="51"/>
    </row>
    <row r="35" spans="1:7" ht="12" customHeight="1">
      <c r="A35" s="151"/>
      <c r="B35" s="38" t="s">
        <v>25</v>
      </c>
      <c r="C35" s="39"/>
      <c r="D35" s="40"/>
      <c r="E35" s="40"/>
      <c r="F35" s="41"/>
      <c r="G35" s="41"/>
    </row>
    <row r="36" spans="1:7" ht="24" customHeight="1">
      <c r="A36" s="151"/>
      <c r="B36" s="52" t="s">
        <v>15</v>
      </c>
      <c r="C36" s="52" t="s">
        <v>16</v>
      </c>
      <c r="D36" s="52" t="s">
        <v>17</v>
      </c>
      <c r="E36" s="52" t="s">
        <v>18</v>
      </c>
      <c r="F36" s="53" t="s">
        <v>19</v>
      </c>
      <c r="G36" s="52" t="s">
        <v>20</v>
      </c>
    </row>
    <row r="37" spans="1:7" ht="12.75" customHeight="1">
      <c r="A37" s="152"/>
      <c r="B37" s="12" t="s">
        <v>82</v>
      </c>
      <c r="C37" s="31">
        <v>1</v>
      </c>
      <c r="D37" s="32">
        <v>12</v>
      </c>
      <c r="E37" s="14" t="s">
        <v>83</v>
      </c>
      <c r="F37" s="17">
        <v>25000</v>
      </c>
      <c r="G37" s="17">
        <f>D37*F37</f>
        <v>300000</v>
      </c>
    </row>
    <row r="38" spans="1:7" ht="12.75" customHeight="1">
      <c r="A38" s="151"/>
      <c r="B38" s="54" t="s">
        <v>27</v>
      </c>
      <c r="C38" s="55"/>
      <c r="D38" s="55"/>
      <c r="E38" s="55"/>
      <c r="F38" s="56"/>
      <c r="G38" s="57">
        <f>SUM(G37:G37)</f>
        <v>300000</v>
      </c>
    </row>
    <row r="39" spans="1:7" ht="12" customHeight="1">
      <c r="A39" s="150"/>
      <c r="B39" s="49"/>
      <c r="C39" s="50"/>
      <c r="D39" s="50"/>
      <c r="E39" s="50"/>
      <c r="F39" s="51"/>
      <c r="G39" s="51"/>
    </row>
    <row r="40" spans="1:7" ht="12" customHeight="1">
      <c r="A40" s="151"/>
      <c r="B40" s="38" t="s">
        <v>28</v>
      </c>
      <c r="C40" s="39"/>
      <c r="D40" s="40"/>
      <c r="E40" s="40"/>
      <c r="F40" s="41"/>
      <c r="G40" s="41"/>
    </row>
    <row r="41" spans="1:11" ht="24" customHeight="1">
      <c r="A41" s="151"/>
      <c r="B41" s="53" t="s">
        <v>29</v>
      </c>
      <c r="C41" s="53" t="s">
        <v>30</v>
      </c>
      <c r="D41" s="53" t="s">
        <v>31</v>
      </c>
      <c r="E41" s="53" t="s">
        <v>18</v>
      </c>
      <c r="F41" s="53" t="s">
        <v>19</v>
      </c>
      <c r="G41" s="53" t="s">
        <v>20</v>
      </c>
      <c r="K41" s="130"/>
    </row>
    <row r="42" spans="1:11" ht="12.75" customHeight="1">
      <c r="A42" s="152"/>
      <c r="B42" s="58" t="s">
        <v>32</v>
      </c>
      <c r="C42" s="59"/>
      <c r="D42" s="59"/>
      <c r="E42" s="59"/>
      <c r="F42" s="59"/>
      <c r="G42" s="59"/>
      <c r="K42" s="130"/>
    </row>
    <row r="43" spans="1:7" ht="12.75" customHeight="1">
      <c r="A43" s="152"/>
      <c r="B43" s="15" t="s">
        <v>84</v>
      </c>
      <c r="C43" s="60" t="s">
        <v>33</v>
      </c>
      <c r="D43" s="135">
        <v>200</v>
      </c>
      <c r="E43" s="13" t="s">
        <v>85</v>
      </c>
      <c r="F43" s="136">
        <v>404</v>
      </c>
      <c r="G43" s="136">
        <f>F43*D43</f>
        <v>80800</v>
      </c>
    </row>
    <row r="44" spans="1:7" ht="12.75" customHeight="1">
      <c r="A44" s="152"/>
      <c r="B44" s="62" t="s">
        <v>86</v>
      </c>
      <c r="C44" s="63" t="s">
        <v>33</v>
      </c>
      <c r="D44" s="137">
        <v>200</v>
      </c>
      <c r="E44" s="137" t="s">
        <v>26</v>
      </c>
      <c r="F44" s="136">
        <v>558</v>
      </c>
      <c r="G44" s="136">
        <f aca="true" t="shared" si="1" ref="G44:G56">F44*D44</f>
        <v>111600</v>
      </c>
    </row>
    <row r="45" spans="1:7" ht="12.75" customHeight="1">
      <c r="A45" s="152"/>
      <c r="B45" s="15" t="s">
        <v>87</v>
      </c>
      <c r="C45" s="60" t="s">
        <v>33</v>
      </c>
      <c r="D45" s="135">
        <v>200</v>
      </c>
      <c r="E45" s="13" t="s">
        <v>26</v>
      </c>
      <c r="F45" s="136">
        <v>444</v>
      </c>
      <c r="G45" s="136">
        <f t="shared" si="1"/>
        <v>88800</v>
      </c>
    </row>
    <row r="46" spans="1:7" ht="12.75" customHeight="1">
      <c r="A46" s="152"/>
      <c r="B46" s="15" t="s">
        <v>88</v>
      </c>
      <c r="C46" s="60" t="s">
        <v>33</v>
      </c>
      <c r="D46" s="135">
        <v>50</v>
      </c>
      <c r="E46" s="13" t="s">
        <v>26</v>
      </c>
      <c r="F46" s="138">
        <v>450</v>
      </c>
      <c r="G46" s="136">
        <f t="shared" si="1"/>
        <v>22500</v>
      </c>
    </row>
    <row r="47" spans="1:7" ht="12.75" customHeight="1">
      <c r="A47" s="152"/>
      <c r="B47" s="62" t="s">
        <v>89</v>
      </c>
      <c r="C47" s="63" t="s">
        <v>90</v>
      </c>
      <c r="D47" s="137">
        <v>2</v>
      </c>
      <c r="E47" s="137" t="s">
        <v>91</v>
      </c>
      <c r="F47" s="136">
        <v>9490</v>
      </c>
      <c r="G47" s="136">
        <f t="shared" si="1"/>
        <v>18980</v>
      </c>
    </row>
    <row r="48" spans="1:7" ht="12.75" customHeight="1">
      <c r="A48" s="152"/>
      <c r="B48" s="15" t="s">
        <v>92</v>
      </c>
      <c r="C48" s="60" t="s">
        <v>90</v>
      </c>
      <c r="D48" s="135">
        <v>2</v>
      </c>
      <c r="E48" s="13" t="s">
        <v>91</v>
      </c>
      <c r="F48" s="138">
        <v>7300</v>
      </c>
      <c r="G48" s="136">
        <f t="shared" si="1"/>
        <v>14600</v>
      </c>
    </row>
    <row r="49" spans="1:7" ht="12.75" customHeight="1">
      <c r="A49" s="152"/>
      <c r="B49" s="15" t="s">
        <v>93</v>
      </c>
      <c r="C49" s="60" t="s">
        <v>90</v>
      </c>
      <c r="D49" s="135">
        <v>4</v>
      </c>
      <c r="E49" s="13" t="s">
        <v>91</v>
      </c>
      <c r="F49" s="138">
        <v>8000</v>
      </c>
      <c r="G49" s="136">
        <f t="shared" si="1"/>
        <v>32000</v>
      </c>
    </row>
    <row r="50" spans="1:7" ht="12.75" customHeight="1">
      <c r="A50" s="152"/>
      <c r="B50" s="62" t="s">
        <v>34</v>
      </c>
      <c r="C50" s="63"/>
      <c r="D50" s="137"/>
      <c r="E50" s="137"/>
      <c r="F50" s="136"/>
      <c r="G50" s="136"/>
    </row>
    <row r="51" spans="1:7" ht="12.75" customHeight="1">
      <c r="A51" s="152"/>
      <c r="B51" s="132" t="s">
        <v>94</v>
      </c>
      <c r="C51" s="133" t="s">
        <v>90</v>
      </c>
      <c r="D51" s="139">
        <v>10</v>
      </c>
      <c r="E51" s="139" t="s">
        <v>95</v>
      </c>
      <c r="F51" s="140">
        <v>12300</v>
      </c>
      <c r="G51" s="136">
        <f t="shared" si="1"/>
        <v>123000</v>
      </c>
    </row>
    <row r="52" spans="1:7" ht="12.75" customHeight="1">
      <c r="A52" s="152"/>
      <c r="B52" s="132" t="s">
        <v>96</v>
      </c>
      <c r="C52" s="133"/>
      <c r="D52" s="139"/>
      <c r="E52" s="139"/>
      <c r="F52" s="140"/>
      <c r="G52" s="136"/>
    </row>
    <row r="53" spans="1:7" ht="12.75" customHeight="1">
      <c r="A53" s="152"/>
      <c r="B53" s="132" t="s">
        <v>97</v>
      </c>
      <c r="C53" s="133" t="s">
        <v>98</v>
      </c>
      <c r="D53" s="139">
        <v>4</v>
      </c>
      <c r="E53" s="139" t="s">
        <v>99</v>
      </c>
      <c r="F53" s="140">
        <v>4420</v>
      </c>
      <c r="G53" s="136">
        <f t="shared" si="1"/>
        <v>17680</v>
      </c>
    </row>
    <row r="54" spans="1:7" ht="12.75" customHeight="1">
      <c r="A54" s="152"/>
      <c r="B54" s="132" t="s">
        <v>100</v>
      </c>
      <c r="C54" s="133" t="s">
        <v>90</v>
      </c>
      <c r="D54" s="139">
        <v>6</v>
      </c>
      <c r="E54" s="139" t="s">
        <v>101</v>
      </c>
      <c r="F54" s="140">
        <v>8600</v>
      </c>
      <c r="G54" s="136">
        <f t="shared" si="1"/>
        <v>51600</v>
      </c>
    </row>
    <row r="55" spans="1:7" ht="12.75" customHeight="1">
      <c r="A55" s="152"/>
      <c r="B55" s="132" t="s">
        <v>102</v>
      </c>
      <c r="C55" s="133"/>
      <c r="D55" s="139"/>
      <c r="E55" s="139"/>
      <c r="F55" s="140"/>
      <c r="G55" s="136"/>
    </row>
    <row r="56" spans="1:7" ht="12.75" customHeight="1">
      <c r="A56" s="152"/>
      <c r="B56" s="64" t="s">
        <v>103</v>
      </c>
      <c r="C56" s="65" t="s">
        <v>33</v>
      </c>
      <c r="D56" s="141">
        <v>2</v>
      </c>
      <c r="E56" s="142" t="s">
        <v>101</v>
      </c>
      <c r="F56" s="143">
        <v>5900</v>
      </c>
      <c r="G56" s="136">
        <f t="shared" si="1"/>
        <v>11800</v>
      </c>
    </row>
    <row r="57" spans="1:7" ht="13.5" customHeight="1">
      <c r="A57" s="151"/>
      <c r="B57" s="66" t="s">
        <v>35</v>
      </c>
      <c r="C57" s="67"/>
      <c r="D57" s="144"/>
      <c r="E57" s="144"/>
      <c r="F57" s="144"/>
      <c r="G57" s="145">
        <f>SUM(G42:G56)</f>
        <v>573360</v>
      </c>
    </row>
    <row r="58" spans="1:7" ht="12" customHeight="1">
      <c r="A58" s="150"/>
      <c r="B58" s="49"/>
      <c r="C58" s="50"/>
      <c r="D58" s="50"/>
      <c r="E58" s="68"/>
      <c r="F58" s="51"/>
      <c r="G58" s="51"/>
    </row>
    <row r="59" spans="1:7" ht="12" customHeight="1">
      <c r="A59" s="151"/>
      <c r="B59" s="38" t="s">
        <v>36</v>
      </c>
      <c r="C59" s="39"/>
      <c r="D59" s="40"/>
      <c r="E59" s="40"/>
      <c r="F59" s="41"/>
      <c r="G59" s="41"/>
    </row>
    <row r="60" spans="1:7" ht="24" customHeight="1">
      <c r="A60" s="151"/>
      <c r="B60" s="52" t="s">
        <v>37</v>
      </c>
      <c r="C60" s="53" t="s">
        <v>30</v>
      </c>
      <c r="D60" s="53" t="s">
        <v>31</v>
      </c>
      <c r="E60" s="52" t="s">
        <v>18</v>
      </c>
      <c r="F60" s="53" t="s">
        <v>19</v>
      </c>
      <c r="G60" s="52" t="s">
        <v>20</v>
      </c>
    </row>
    <row r="61" spans="1:7" ht="12.75" customHeight="1">
      <c r="A61" s="152"/>
      <c r="B61" s="12"/>
      <c r="C61" s="60"/>
      <c r="D61" s="61"/>
      <c r="E61" s="31"/>
      <c r="F61" s="69"/>
      <c r="G61" s="61"/>
    </row>
    <row r="62" spans="1:7" ht="13.5" customHeight="1">
      <c r="A62" s="151"/>
      <c r="B62" s="70" t="s">
        <v>38</v>
      </c>
      <c r="C62" s="71"/>
      <c r="D62" s="71"/>
      <c r="E62" s="71"/>
      <c r="F62" s="72"/>
      <c r="G62" s="73"/>
    </row>
    <row r="63" spans="1:7" ht="12" customHeight="1">
      <c r="A63" s="150"/>
      <c r="B63" s="90"/>
      <c r="C63" s="90"/>
      <c r="D63" s="90"/>
      <c r="E63" s="90"/>
      <c r="F63" s="91"/>
      <c r="G63" s="91"/>
    </row>
    <row r="64" spans="1:7" ht="12" customHeight="1">
      <c r="A64" s="149"/>
      <c r="B64" s="92" t="s">
        <v>39</v>
      </c>
      <c r="C64" s="93"/>
      <c r="D64" s="93"/>
      <c r="E64" s="93"/>
      <c r="F64" s="93"/>
      <c r="G64" s="94">
        <f>G28+G38+G57+G62</f>
        <v>5703360</v>
      </c>
    </row>
    <row r="65" spans="1:7" ht="12" customHeight="1">
      <c r="A65" s="149"/>
      <c r="B65" s="95" t="s">
        <v>40</v>
      </c>
      <c r="C65" s="75"/>
      <c r="D65" s="75"/>
      <c r="E65" s="75"/>
      <c r="F65" s="75"/>
      <c r="G65" s="96">
        <f>G64*0.05</f>
        <v>285168</v>
      </c>
    </row>
    <row r="66" spans="1:7" ht="12" customHeight="1">
      <c r="A66" s="149"/>
      <c r="B66" s="97" t="s">
        <v>41</v>
      </c>
      <c r="C66" s="74"/>
      <c r="D66" s="74"/>
      <c r="E66" s="74"/>
      <c r="F66" s="74"/>
      <c r="G66" s="98">
        <f>G65+G64</f>
        <v>5988528</v>
      </c>
    </row>
    <row r="67" spans="1:7" ht="12" customHeight="1">
      <c r="A67" s="149"/>
      <c r="B67" s="95" t="s">
        <v>42</v>
      </c>
      <c r="C67" s="75"/>
      <c r="D67" s="75"/>
      <c r="E67" s="75"/>
      <c r="F67" s="75"/>
      <c r="G67" s="96">
        <f>G12</f>
        <v>12000000</v>
      </c>
    </row>
    <row r="68" spans="1:7" ht="12" customHeight="1">
      <c r="A68" s="149"/>
      <c r="B68" s="99" t="s">
        <v>43</v>
      </c>
      <c r="C68" s="100"/>
      <c r="D68" s="100"/>
      <c r="E68" s="100"/>
      <c r="F68" s="100"/>
      <c r="G68" s="101">
        <f>G67-G66</f>
        <v>6011472</v>
      </c>
    </row>
    <row r="69" spans="1:7" ht="12" customHeight="1">
      <c r="A69" s="149"/>
      <c r="B69" s="88" t="s">
        <v>44</v>
      </c>
      <c r="C69" s="89"/>
      <c r="D69" s="89"/>
      <c r="E69" s="89"/>
      <c r="F69" s="89"/>
      <c r="G69" s="84"/>
    </row>
    <row r="70" spans="1:7" ht="12.75" customHeight="1" thickBot="1">
      <c r="A70" s="149"/>
      <c r="B70" s="102"/>
      <c r="C70" s="89"/>
      <c r="D70" s="89"/>
      <c r="E70" s="89"/>
      <c r="F70" s="89"/>
      <c r="G70" s="84"/>
    </row>
    <row r="71" spans="1:7" ht="12" customHeight="1">
      <c r="A71" s="149"/>
      <c r="B71" s="114" t="s">
        <v>45</v>
      </c>
      <c r="C71" s="115"/>
      <c r="D71" s="115"/>
      <c r="E71" s="115"/>
      <c r="F71" s="116"/>
      <c r="G71" s="84"/>
    </row>
    <row r="72" spans="1:7" ht="12" customHeight="1">
      <c r="A72" s="149"/>
      <c r="B72" s="117" t="s">
        <v>46</v>
      </c>
      <c r="C72" s="86"/>
      <c r="D72" s="86"/>
      <c r="E72" s="86"/>
      <c r="F72" s="118"/>
      <c r="G72" s="84"/>
    </row>
    <row r="73" spans="1:7" ht="12" customHeight="1">
      <c r="A73" s="149"/>
      <c r="B73" s="117" t="s">
        <v>47</v>
      </c>
      <c r="C73" s="86"/>
      <c r="D73" s="86"/>
      <c r="E73" s="86"/>
      <c r="F73" s="118"/>
      <c r="G73" s="84"/>
    </row>
    <row r="74" spans="1:7" ht="12" customHeight="1">
      <c r="A74" s="149"/>
      <c r="B74" s="117" t="s">
        <v>48</v>
      </c>
      <c r="C74" s="86"/>
      <c r="D74" s="86"/>
      <c r="E74" s="86"/>
      <c r="F74" s="118"/>
      <c r="G74" s="84"/>
    </row>
    <row r="75" spans="1:7" ht="12" customHeight="1">
      <c r="A75" s="149"/>
      <c r="B75" s="117" t="s">
        <v>49</v>
      </c>
      <c r="C75" s="86"/>
      <c r="D75" s="86"/>
      <c r="E75" s="86"/>
      <c r="F75" s="118"/>
      <c r="G75" s="84"/>
    </row>
    <row r="76" spans="1:7" ht="12" customHeight="1">
      <c r="A76" s="149"/>
      <c r="B76" s="117" t="s">
        <v>50</v>
      </c>
      <c r="C76" s="86"/>
      <c r="D76" s="86"/>
      <c r="E76" s="86"/>
      <c r="F76" s="118"/>
      <c r="G76" s="84"/>
    </row>
    <row r="77" spans="1:7" ht="12.75" customHeight="1" thickBot="1">
      <c r="A77" s="149"/>
      <c r="B77" s="119" t="s">
        <v>51</v>
      </c>
      <c r="C77" s="120"/>
      <c r="D77" s="120"/>
      <c r="E77" s="120"/>
      <c r="F77" s="121"/>
      <c r="G77" s="84"/>
    </row>
    <row r="78" spans="1:7" ht="12.75" customHeight="1">
      <c r="A78" s="149"/>
      <c r="B78" s="112"/>
      <c r="C78" s="86"/>
      <c r="D78" s="86"/>
      <c r="E78" s="86"/>
      <c r="F78" s="86"/>
      <c r="G78" s="84"/>
    </row>
    <row r="79" spans="1:7" ht="15" customHeight="1" thickBot="1">
      <c r="A79" s="149"/>
      <c r="B79" s="153" t="s">
        <v>52</v>
      </c>
      <c r="C79" s="154"/>
      <c r="D79" s="111"/>
      <c r="E79" s="77"/>
      <c r="F79" s="77"/>
      <c r="G79" s="84"/>
    </row>
    <row r="80" spans="1:7" ht="12" customHeight="1">
      <c r="A80" s="149"/>
      <c r="B80" s="104" t="s">
        <v>37</v>
      </c>
      <c r="C80" s="78" t="s">
        <v>53</v>
      </c>
      <c r="D80" s="105" t="s">
        <v>54</v>
      </c>
      <c r="E80" s="77"/>
      <c r="F80" s="77"/>
      <c r="G80" s="84"/>
    </row>
    <row r="81" spans="1:7" ht="12" customHeight="1">
      <c r="A81" s="149"/>
      <c r="B81" s="106" t="s">
        <v>55</v>
      </c>
      <c r="C81" s="79">
        <f>G28</f>
        <v>4830000</v>
      </c>
      <c r="D81" s="107">
        <f>(C81/C87)</f>
        <v>0.8065421085114739</v>
      </c>
      <c r="E81" s="77"/>
      <c r="F81" s="77"/>
      <c r="G81" s="84"/>
    </row>
    <row r="82" spans="1:7" ht="12" customHeight="1">
      <c r="A82" s="149"/>
      <c r="B82" s="106" t="s">
        <v>56</v>
      </c>
      <c r="C82" s="80">
        <v>0</v>
      </c>
      <c r="D82" s="107">
        <v>0</v>
      </c>
      <c r="E82" s="77"/>
      <c r="F82" s="77"/>
      <c r="G82" s="84"/>
    </row>
    <row r="83" spans="1:7" ht="12" customHeight="1">
      <c r="A83" s="149"/>
      <c r="B83" s="106" t="s">
        <v>57</v>
      </c>
      <c r="C83" s="79">
        <f>G38</f>
        <v>300000</v>
      </c>
      <c r="D83" s="107">
        <f>(C83/C87)</f>
        <v>0.05009578313735863</v>
      </c>
      <c r="E83" s="77"/>
      <c r="F83" s="77"/>
      <c r="G83" s="84"/>
    </row>
    <row r="84" spans="1:7" ht="12" customHeight="1">
      <c r="A84" s="149"/>
      <c r="B84" s="106" t="s">
        <v>29</v>
      </c>
      <c r="C84" s="79">
        <f>G57</f>
        <v>573360</v>
      </c>
      <c r="D84" s="107">
        <f>(C84/C87)</f>
        <v>0.09574306073211981</v>
      </c>
      <c r="E84" s="77"/>
      <c r="F84" s="77"/>
      <c r="G84" s="84"/>
    </row>
    <row r="85" spans="1:7" ht="12" customHeight="1">
      <c r="A85" s="149"/>
      <c r="B85" s="106" t="s">
        <v>58</v>
      </c>
      <c r="C85" s="81">
        <f>G62</f>
        <v>0</v>
      </c>
      <c r="D85" s="107">
        <f>(C85/C87)</f>
        <v>0</v>
      </c>
      <c r="E85" s="83"/>
      <c r="F85" s="83"/>
      <c r="G85" s="84"/>
    </row>
    <row r="86" spans="1:7" ht="12" customHeight="1">
      <c r="A86" s="149"/>
      <c r="B86" s="106" t="s">
        <v>59</v>
      </c>
      <c r="C86" s="81">
        <f>G65</f>
        <v>285168</v>
      </c>
      <c r="D86" s="107">
        <f>(C86/C87)</f>
        <v>0.047619047619047616</v>
      </c>
      <c r="E86" s="83"/>
      <c r="F86" s="83"/>
      <c r="G86" s="84"/>
    </row>
    <row r="87" spans="1:7" ht="12.75" customHeight="1" thickBot="1">
      <c r="A87" s="149"/>
      <c r="B87" s="108" t="s">
        <v>60</v>
      </c>
      <c r="C87" s="109">
        <f>SUM(C81:C86)</f>
        <v>5988528</v>
      </c>
      <c r="D87" s="110">
        <f>SUM(D81:D86)</f>
        <v>1</v>
      </c>
      <c r="E87" s="83"/>
      <c r="F87" s="83"/>
      <c r="G87" s="84"/>
    </row>
    <row r="88" spans="1:7" ht="12" customHeight="1">
      <c r="A88" s="148"/>
      <c r="B88" s="102"/>
      <c r="C88" s="89"/>
      <c r="D88" s="89"/>
      <c r="E88" s="89"/>
      <c r="F88" s="89"/>
      <c r="G88" s="84"/>
    </row>
    <row r="89" spans="1:7" ht="12.75" customHeight="1">
      <c r="A89" s="87"/>
      <c r="B89" s="103"/>
      <c r="C89" s="89"/>
      <c r="D89" s="89"/>
      <c r="E89" s="89"/>
      <c r="F89" s="89"/>
      <c r="G89" s="84"/>
    </row>
    <row r="90" spans="1:7" ht="12" customHeight="1" thickBot="1">
      <c r="A90" s="76"/>
      <c r="B90" s="123"/>
      <c r="C90" s="124" t="s">
        <v>109</v>
      </c>
      <c r="D90" s="125"/>
      <c r="E90" s="126"/>
      <c r="F90" s="82"/>
      <c r="G90" s="84"/>
    </row>
    <row r="91" spans="1:7" ht="12" customHeight="1">
      <c r="A91" s="87"/>
      <c r="B91" s="127" t="s">
        <v>106</v>
      </c>
      <c r="C91" s="128">
        <v>4000</v>
      </c>
      <c r="D91" s="128">
        <v>8000</v>
      </c>
      <c r="E91" s="129">
        <v>10000</v>
      </c>
      <c r="F91" s="122"/>
      <c r="G91" s="85"/>
    </row>
    <row r="92" spans="1:7" ht="12.75" customHeight="1" thickBot="1">
      <c r="A92" s="87"/>
      <c r="B92" s="108" t="s">
        <v>107</v>
      </c>
      <c r="C92" s="109">
        <f>+$C$87/C91</f>
        <v>1497.132</v>
      </c>
      <c r="D92" s="109">
        <f>+$C$87/D91</f>
        <v>748.566</v>
      </c>
      <c r="E92" s="109">
        <f>+$C$87/E91</f>
        <v>598.8528</v>
      </c>
      <c r="F92" s="122"/>
      <c r="G92" s="85"/>
    </row>
    <row r="93" spans="1:7" ht="15" customHeight="1">
      <c r="A93" s="87"/>
      <c r="B93" s="113" t="s">
        <v>61</v>
      </c>
      <c r="C93" s="86"/>
      <c r="D93" s="86"/>
      <c r="E93" s="86"/>
      <c r="F93" s="86"/>
      <c r="G93" s="86"/>
    </row>
  </sheetData>
  <sheetProtection/>
  <mergeCells count="8">
    <mergeCell ref="B79:C79"/>
    <mergeCell ref="E13:F13"/>
    <mergeCell ref="E11:F11"/>
    <mergeCell ref="E10:F10"/>
    <mergeCell ref="E9:F9"/>
    <mergeCell ref="E14:F14"/>
    <mergeCell ref="E15:F15"/>
    <mergeCell ref="B17:G17"/>
  </mergeCells>
  <printOptions/>
  <pageMargins left="0.748031" right="0.748031" top="0.984252" bottom="0.984252" header="0" footer="0"/>
  <pageSetup fitToHeight="1" fitToWidth="1" horizontalDpi="600" verticalDpi="600" orientation="portrait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Usuario</cp:lastModifiedBy>
  <dcterms:created xsi:type="dcterms:W3CDTF">2020-11-27T12:49:26Z</dcterms:created>
  <dcterms:modified xsi:type="dcterms:W3CDTF">2021-04-06T20:41:47Z</dcterms:modified>
  <cp:category/>
  <cp:version/>
  <cp:contentType/>
  <cp:contentStatus/>
</cp:coreProperties>
</file>