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1\FICHAS TÉCNICAS\INDICACIONES DEL NIVEL CENTRAL\RECONSTRUCCION\Área de San Bernardo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53" i="1" l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1" i="1"/>
  <c r="G72" i="1"/>
  <c r="G73" i="1"/>
  <c r="G74" i="1"/>
  <c r="G51" i="1"/>
  <c r="G42" i="1"/>
  <c r="G43" i="1"/>
  <c r="G44" i="1"/>
  <c r="G45" i="1"/>
  <c r="G46" i="1"/>
  <c r="G41" i="1"/>
  <c r="G22" i="1"/>
  <c r="G23" i="1"/>
  <c r="G24" i="1"/>
  <c r="G25" i="1"/>
  <c r="G26" i="1"/>
  <c r="G27" i="1"/>
  <c r="G28" i="1"/>
  <c r="G29" i="1"/>
  <c r="G30" i="1"/>
  <c r="G31" i="1"/>
  <c r="G21" i="1"/>
  <c r="G12" i="1" l="1"/>
  <c r="D115" i="1" l="1"/>
  <c r="G79" i="1"/>
  <c r="G86" i="1" s="1"/>
  <c r="C109" i="1" s="1"/>
  <c r="G37" i="1" l="1"/>
  <c r="G91" i="1"/>
  <c r="G32" i="1" l="1"/>
  <c r="C105" i="1" s="1"/>
  <c r="G75" i="1"/>
  <c r="C108" i="1" s="1"/>
  <c r="G47" i="1"/>
  <c r="C107" i="1" s="1"/>
  <c r="G88" i="1" l="1"/>
  <c r="G89" i="1" s="1"/>
  <c r="G90" i="1" l="1"/>
  <c r="D116" i="1" s="1"/>
  <c r="C110" i="1"/>
  <c r="E116" i="1" l="1"/>
  <c r="C111" i="1"/>
  <c r="C116" i="1"/>
  <c r="G92" i="1"/>
  <c r="D108" i="1" l="1"/>
  <c r="D109" i="1"/>
  <c r="D105" i="1"/>
  <c r="D107" i="1"/>
  <c r="D110" i="1"/>
  <c r="D111" i="1" l="1"/>
</calcChain>
</file>

<file path=xl/sharedStrings.xml><?xml version="1.0" encoding="utf-8"?>
<sst xmlns="http://schemas.openxmlformats.org/spreadsheetml/2006/main" count="240" uniqueCount="153">
  <si>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</si>
  <si>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</si>
  <si>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</si>
  <si>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</si>
  <si>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</si>
  <si>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</si>
  <si>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</si>
  <si>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</si>
  <si>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</si>
  <si>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</si>
  <si>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</si>
  <si>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</si>
  <si>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</si>
  <si>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</si>
  <si>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</si>
  <si>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</si>
  <si>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</si>
  <si>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</si>
  <si>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</si>
  <si>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</si>
  <si>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</si>
  <si>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</si>
  <si>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</si>
  <si>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</si>
  <si>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</si>
  <si>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</si>
  <si>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</si>
  <si>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</si>
  <si>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</si>
  <si>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</si>
  <si>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</si>
  <si>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</si>
  <si>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</si>
  <si>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</si>
  <si>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</si>
  <si>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</si>
  <si>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</si>
  <si>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</si>
  <si>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</si>
  <si>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</si>
  <si>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</si>
  <si>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</si>
  <si>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</si>
  <si>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</si>
  <si>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</si>
  <si>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</si>
  <si>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</si>
  <si>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</si>
  <si>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</si>
  <si>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</si>
  <si>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</si>
  <si>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</si>
  <si>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</si>
  <si>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</si>
  <si>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</si>
  <si>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</si>
  <si>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</si>
  <si>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</si>
  <si>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</si>
  <si>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</si>
  <si>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</si>
  <si>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</si>
  <si>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</si>
  <si>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</si>
  <si>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</si>
  <si>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</si>
  <si>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</si>
  <si>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</si>
  <si>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</si>
  <si>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</si>
  <si>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</si>
  <si>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</si>
  <si>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</si>
  <si>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</si>
  <si>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</si>
  <si>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</si>
  <si>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</si>
  <si>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</si>
  <si>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</si>
  <si>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</si>
  <si>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</si>
  <si>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</si>
  <si>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</si>
  <si>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</si>
  <si>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</si>
  <si>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</si>
  <si>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</si>
  <si>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</si>
  <si>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</si>
  <si>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</si>
  <si>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</si>
  <si>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</si>
  <si>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</si>
  <si>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</si>
  <si>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</si>
  <si>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</si>
  <si>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</si>
  <si>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</si>
  <si>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</si>
  <si>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</si>
  <si>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</si>
  <si>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</si>
  <si>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</si>
  <si>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</si>
  <si>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</si>
  <si>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</si>
  <si>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</si>
  <si>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</si>
  <si>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</si>
  <si>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</si>
  <si>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</si>
  <si>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</si>
  <si>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</si>
  <si>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</si>
  <si>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</si>
  <si>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</si>
  <si>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</si>
  <si>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</si>
  <si>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</si>
  <si>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Basamid G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</si>
  <si>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</si>
  <si>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</si>
  <si>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</si>
  <si>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</si>
  <si>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</si>
  <si>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</si>
  <si>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</si>
  <si>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</si>
  <si>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</si>
  <si>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</si>
  <si>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</si>
  <si>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</si>
  <si>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</si>
  <si>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</si>
  <si>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</si>
  <si>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</si>
  <si>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</si>
  <si>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</si>
  <si>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</si>
  <si>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</si>
  <si>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17.000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</si>
  <si>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</si>
  <si>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</si>
  <si>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</si>
  <si>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</si>
  <si>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</si>
  <si>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</si>
  <si>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</si>
  <si>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</si>
  <si>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</si>
  <si>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</si>
  <si>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Todas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</si>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</sst>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6" borderId="23" xfId="0" applyFont="1" applyFill="1" applyBorder="1" applyAlignment="1"/>
    <xf numFmtId="49" fontId="13" fillId="7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4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49" fontId="15" fillId="7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7" borderId="38" xfId="0" applyNumberFormat="1" applyFont="1" applyFill="1" applyBorder="1" applyAlignment="1">
      <alignment vertical="center"/>
    </xf>
    <xf numFmtId="165" fontId="13" fillId="7" borderId="39" xfId="0" applyNumberFormat="1" applyFont="1" applyFill="1" applyBorder="1" applyAlignment="1">
      <alignment vertical="center"/>
    </xf>
    <xf numFmtId="9" fontId="13" fillId="7" borderId="40" xfId="0" applyNumberFormat="1" applyFont="1" applyFill="1" applyBorder="1" applyAlignment="1">
      <alignment vertical="center"/>
    </xf>
    <xf numFmtId="0" fontId="15" fillId="8" borderId="43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6" borderId="23" xfId="0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vertical="center"/>
    </xf>
    <xf numFmtId="165" fontId="13" fillId="7" borderId="40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166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vertical="center"/>
    </xf>
    <xf numFmtId="17" fontId="20" fillId="0" borderId="56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41" xfId="0" applyNumberFormat="1" applyFont="1" applyFill="1" applyBorder="1" applyAlignment="1">
      <alignment vertical="center"/>
    </xf>
    <xf numFmtId="0" fontId="13" fillId="8" borderId="42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A49" workbookViewId="0">
      <selection activeCell="F60" sqref="F6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141" t="s">
        <v>68</v>
      </c>
      <c r="F9" s="142"/>
      <c r="G9" s="140">
        <v>150000</v>
      </c>
    </row>
    <row r="10" spans="1:7" ht="15" x14ac:dyDescent="0.25">
      <c r="A10" s="5"/>
      <c r="B10" s="9" t="s">
        <v>1</v>
      </c>
      <c r="C10" s="10" t="s">
        <v>62</v>
      </c>
      <c r="D10" s="11"/>
      <c r="E10" s="143" t="s">
        <v>2</v>
      </c>
      <c r="F10" s="144"/>
      <c r="G10" s="13" t="s">
        <v>65</v>
      </c>
    </row>
    <row r="11" spans="1:7" ht="18" customHeight="1" x14ac:dyDescent="0.25">
      <c r="A11" s="5"/>
      <c r="B11" s="9" t="s">
        <v>3</v>
      </c>
      <c r="C11" s="13" t="s">
        <v>63</v>
      </c>
      <c r="D11" s="11"/>
      <c r="E11" s="143" t="s">
        <v>69</v>
      </c>
      <c r="F11" s="144"/>
      <c r="G11" s="121">
        <v>320</v>
      </c>
    </row>
    <row r="12" spans="1:7" ht="11.25" customHeight="1" x14ac:dyDescent="0.25">
      <c r="A12" s="5"/>
      <c r="B12" s="9" t="s">
        <v>4</v>
      </c>
      <c r="C12" s="14" t="s">
        <v>64</v>
      </c>
      <c r="D12" s="11"/>
      <c r="E12" s="15" t="s">
        <v>5</v>
      </c>
      <c r="F12" s="16"/>
      <c r="G12" s="17">
        <f>G9*G11</f>
        <v>48000000</v>
      </c>
    </row>
    <row r="13" spans="1:7" ht="11.25" customHeight="1" x14ac:dyDescent="0.25">
      <c r="A13" s="5"/>
      <c r="B13" s="9" t="s">
        <v>6</v>
      </c>
      <c r="C13" s="13" t="s">
        <v>152</v>
      </c>
      <c r="D13" s="11"/>
      <c r="E13" s="143" t="s">
        <v>7</v>
      </c>
      <c r="F13" s="144"/>
      <c r="G13" s="13" t="s">
        <v>66</v>
      </c>
    </row>
    <row r="14" spans="1:7" ht="13.5" customHeight="1" x14ac:dyDescent="0.25">
      <c r="A14" s="5"/>
      <c r="B14" s="9" t="s">
        <v>8</v>
      </c>
      <c r="C14" s="13" t="s">
        <v>151</v>
      </c>
      <c r="D14" s="11"/>
      <c r="E14" s="143" t="s">
        <v>9</v>
      </c>
      <c r="F14" s="144"/>
      <c r="G14" s="13" t="s">
        <v>65</v>
      </c>
    </row>
    <row r="15" spans="1:7" ht="25.5" customHeight="1" x14ac:dyDescent="0.25">
      <c r="A15" s="5"/>
      <c r="B15" s="9" t="s">
        <v>10</v>
      </c>
      <c r="C15" s="138">
        <v>44206</v>
      </c>
      <c r="D15" s="11"/>
      <c r="E15" s="145" t="s">
        <v>11</v>
      </c>
      <c r="F15" s="146"/>
      <c r="G15" s="139" t="s">
        <v>67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2" t="s">
        <v>70</v>
      </c>
      <c r="C21" s="31" t="s">
        <v>20</v>
      </c>
      <c r="D21" s="123">
        <v>12</v>
      </c>
      <c r="E21" s="31" t="s">
        <v>71</v>
      </c>
      <c r="F21" s="124">
        <v>25000</v>
      </c>
      <c r="G21" s="124">
        <f>D21*F21</f>
        <v>300000</v>
      </c>
    </row>
    <row r="22" spans="1:7" ht="12.75" customHeight="1" x14ac:dyDescent="0.25">
      <c r="A22" s="23"/>
      <c r="B22" s="119" t="s">
        <v>72</v>
      </c>
      <c r="C22" s="31" t="s">
        <v>20</v>
      </c>
      <c r="D22" s="123">
        <v>5</v>
      </c>
      <c r="E22" s="31" t="s">
        <v>73</v>
      </c>
      <c r="F22" s="124">
        <v>25000</v>
      </c>
      <c r="G22" s="124">
        <f t="shared" ref="G22:G31" si="0">D22*F22</f>
        <v>125000</v>
      </c>
    </row>
    <row r="23" spans="1:7" ht="12.75" customHeight="1" x14ac:dyDescent="0.25">
      <c r="A23" s="23"/>
      <c r="B23" s="119" t="s">
        <v>74</v>
      </c>
      <c r="C23" s="31" t="s">
        <v>20</v>
      </c>
      <c r="D23" s="123">
        <v>11</v>
      </c>
      <c r="E23" s="31" t="s">
        <v>73</v>
      </c>
      <c r="F23" s="124">
        <v>25000</v>
      </c>
      <c r="G23" s="124">
        <f t="shared" si="0"/>
        <v>275000</v>
      </c>
    </row>
    <row r="24" spans="1:7" ht="12.75" customHeight="1" x14ac:dyDescent="0.25">
      <c r="A24" s="23"/>
      <c r="B24" s="119" t="s">
        <v>75</v>
      </c>
      <c r="C24" s="31" t="s">
        <v>20</v>
      </c>
      <c r="D24" s="123">
        <v>15</v>
      </c>
      <c r="E24" s="31" t="s">
        <v>76</v>
      </c>
      <c r="F24" s="124">
        <v>25000</v>
      </c>
      <c r="G24" s="124">
        <f t="shared" si="0"/>
        <v>375000</v>
      </c>
    </row>
    <row r="25" spans="1:7" ht="12.75" customHeight="1" x14ac:dyDescent="0.25">
      <c r="A25" s="23"/>
      <c r="B25" s="119" t="s">
        <v>77</v>
      </c>
      <c r="C25" s="31" t="s">
        <v>20</v>
      </c>
      <c r="D25" s="123">
        <v>17</v>
      </c>
      <c r="E25" s="31" t="s">
        <v>73</v>
      </c>
      <c r="F25" s="124">
        <v>25000</v>
      </c>
      <c r="G25" s="124">
        <f t="shared" si="0"/>
        <v>425000</v>
      </c>
    </row>
    <row r="26" spans="1:7" ht="12.75" customHeight="1" x14ac:dyDescent="0.25">
      <c r="A26" s="23"/>
      <c r="B26" s="119" t="s">
        <v>78</v>
      </c>
      <c r="C26" s="31" t="s">
        <v>20</v>
      </c>
      <c r="D26" s="123">
        <v>120</v>
      </c>
      <c r="E26" s="31" t="s">
        <v>79</v>
      </c>
      <c r="F26" s="124">
        <v>25000</v>
      </c>
      <c r="G26" s="124">
        <f t="shared" si="0"/>
        <v>3000000</v>
      </c>
    </row>
    <row r="27" spans="1:7" ht="12.75" customHeight="1" x14ac:dyDescent="0.25">
      <c r="A27" s="23"/>
      <c r="B27" s="119" t="s">
        <v>80</v>
      </c>
      <c r="C27" s="31" t="s">
        <v>20</v>
      </c>
      <c r="D27" s="126">
        <v>333.32</v>
      </c>
      <c r="E27" s="31" t="s">
        <v>65</v>
      </c>
      <c r="F27" s="124">
        <v>25000</v>
      </c>
      <c r="G27" s="124">
        <f t="shared" si="0"/>
        <v>8333000</v>
      </c>
    </row>
    <row r="28" spans="1:7" ht="12.75" customHeight="1" x14ac:dyDescent="0.25">
      <c r="A28" s="23"/>
      <c r="B28" s="119" t="s">
        <v>81</v>
      </c>
      <c r="C28" s="31" t="s">
        <v>20</v>
      </c>
      <c r="D28" s="123">
        <v>45</v>
      </c>
      <c r="E28" s="31" t="s">
        <v>82</v>
      </c>
      <c r="F28" s="124">
        <v>20000</v>
      </c>
      <c r="G28" s="124">
        <f t="shared" si="0"/>
        <v>900000</v>
      </c>
    </row>
    <row r="29" spans="1:7" ht="12.75" customHeight="1" x14ac:dyDescent="0.25">
      <c r="A29" s="23"/>
      <c r="B29" s="119" t="s">
        <v>83</v>
      </c>
      <c r="C29" s="31" t="s">
        <v>20</v>
      </c>
      <c r="D29" s="123">
        <v>50</v>
      </c>
      <c r="E29" s="31" t="s">
        <v>84</v>
      </c>
      <c r="F29" s="124">
        <v>25000</v>
      </c>
      <c r="G29" s="124">
        <f t="shared" si="0"/>
        <v>1250000</v>
      </c>
    </row>
    <row r="30" spans="1:7" ht="12.75" customHeight="1" x14ac:dyDescent="0.25">
      <c r="A30" s="23"/>
      <c r="B30" s="119" t="s">
        <v>85</v>
      </c>
      <c r="C30" s="31" t="s">
        <v>20</v>
      </c>
      <c r="D30" s="123">
        <v>15</v>
      </c>
      <c r="E30" s="31" t="s">
        <v>82</v>
      </c>
      <c r="F30" s="124">
        <v>25000</v>
      </c>
      <c r="G30" s="124">
        <f t="shared" si="0"/>
        <v>375000</v>
      </c>
    </row>
    <row r="31" spans="1:7" ht="12.75" customHeight="1" x14ac:dyDescent="0.25">
      <c r="A31" s="23"/>
      <c r="B31" s="119" t="s">
        <v>86</v>
      </c>
      <c r="C31" s="31" t="s">
        <v>20</v>
      </c>
      <c r="D31" s="123">
        <v>1</v>
      </c>
      <c r="E31" s="31" t="s">
        <v>87</v>
      </c>
      <c r="F31" s="124">
        <v>25000</v>
      </c>
      <c r="G31" s="124">
        <f t="shared" si="0"/>
        <v>25000</v>
      </c>
    </row>
    <row r="32" spans="1:7" ht="12.75" customHeight="1" x14ac:dyDescent="0.25">
      <c r="A32" s="23"/>
      <c r="B32" s="32" t="s">
        <v>21</v>
      </c>
      <c r="C32" s="33"/>
      <c r="D32" s="33"/>
      <c r="E32" s="33"/>
      <c r="F32" s="34"/>
      <c r="G32" s="125">
        <f>SUM(G21:G31)</f>
        <v>15383000</v>
      </c>
    </row>
    <row r="33" spans="1:7" ht="12" customHeight="1" x14ac:dyDescent="0.25">
      <c r="A33" s="2"/>
      <c r="B33" s="24"/>
      <c r="C33" s="26"/>
      <c r="D33" s="26"/>
      <c r="E33" s="26"/>
      <c r="F33" s="35"/>
      <c r="G33" s="35"/>
    </row>
    <row r="34" spans="1:7" ht="12" customHeight="1" x14ac:dyDescent="0.25">
      <c r="A34" s="5"/>
      <c r="B34" s="36" t="s">
        <v>22</v>
      </c>
      <c r="C34" s="37"/>
      <c r="D34" s="38"/>
      <c r="E34" s="38"/>
      <c r="F34" s="39"/>
      <c r="G34" s="39"/>
    </row>
    <row r="35" spans="1:7" ht="24" customHeight="1" x14ac:dyDescent="0.25">
      <c r="A35" s="5"/>
      <c r="B35" s="40" t="s">
        <v>14</v>
      </c>
      <c r="C35" s="41" t="s">
        <v>15</v>
      </c>
      <c r="D35" s="41" t="s">
        <v>16</v>
      </c>
      <c r="E35" s="40" t="s">
        <v>17</v>
      </c>
      <c r="F35" s="41" t="s">
        <v>18</v>
      </c>
      <c r="G35" s="40" t="s">
        <v>19</v>
      </c>
    </row>
    <row r="36" spans="1:7" ht="12" customHeight="1" x14ac:dyDescent="0.25">
      <c r="A36" s="5"/>
      <c r="B36" s="42" t="s">
        <v>88</v>
      </c>
      <c r="C36" s="43" t="s">
        <v>88</v>
      </c>
      <c r="D36" s="43" t="s">
        <v>88</v>
      </c>
      <c r="E36" s="43" t="s">
        <v>88</v>
      </c>
      <c r="F36" s="118" t="s">
        <v>88</v>
      </c>
      <c r="G36" s="127">
        <v>0</v>
      </c>
    </row>
    <row r="37" spans="1:7" ht="12" customHeight="1" x14ac:dyDescent="0.25">
      <c r="A37" s="5"/>
      <c r="B37" s="44" t="s">
        <v>23</v>
      </c>
      <c r="C37" s="45"/>
      <c r="D37" s="45"/>
      <c r="E37" s="45"/>
      <c r="F37" s="46"/>
      <c r="G37" s="128">
        <f>SUM(G36)</f>
        <v>0</v>
      </c>
    </row>
    <row r="38" spans="1:7" ht="12" customHeight="1" x14ac:dyDescent="0.25">
      <c r="A38" s="2"/>
      <c r="B38" s="47"/>
      <c r="C38" s="48"/>
      <c r="D38" s="48"/>
      <c r="E38" s="48"/>
      <c r="F38" s="49"/>
      <c r="G38" s="49"/>
    </row>
    <row r="39" spans="1:7" ht="12" customHeight="1" x14ac:dyDescent="0.25">
      <c r="A39" s="5"/>
      <c r="B39" s="36" t="s">
        <v>24</v>
      </c>
      <c r="C39" s="37"/>
      <c r="D39" s="38"/>
      <c r="E39" s="38"/>
      <c r="F39" s="39"/>
      <c r="G39" s="39"/>
    </row>
    <row r="40" spans="1:7" ht="24" customHeight="1" x14ac:dyDescent="0.25">
      <c r="A40" s="5"/>
      <c r="B40" s="50" t="s">
        <v>14</v>
      </c>
      <c r="C40" s="50" t="s">
        <v>15</v>
      </c>
      <c r="D40" s="50" t="s">
        <v>16</v>
      </c>
      <c r="E40" s="50" t="s">
        <v>17</v>
      </c>
      <c r="F40" s="51" t="s">
        <v>18</v>
      </c>
      <c r="G40" s="50" t="s">
        <v>19</v>
      </c>
    </row>
    <row r="41" spans="1:7" ht="12.75" customHeight="1" x14ac:dyDescent="0.25">
      <c r="A41" s="23"/>
      <c r="B41" s="12" t="s">
        <v>89</v>
      </c>
      <c r="C41" s="31" t="s">
        <v>25</v>
      </c>
      <c r="D41" s="123">
        <v>0.4</v>
      </c>
      <c r="E41" s="31" t="s">
        <v>146</v>
      </c>
      <c r="F41" s="124">
        <v>320000</v>
      </c>
      <c r="G41" s="124">
        <f>D41*F41</f>
        <v>128000</v>
      </c>
    </row>
    <row r="42" spans="1:7" ht="12.75" customHeight="1" x14ac:dyDescent="0.25">
      <c r="A42" s="23"/>
      <c r="B42" s="12" t="s">
        <v>90</v>
      </c>
      <c r="C42" s="31" t="s">
        <v>25</v>
      </c>
      <c r="D42" s="123">
        <v>0.5</v>
      </c>
      <c r="E42" s="31" t="s">
        <v>150</v>
      </c>
      <c r="F42" s="124">
        <v>160000</v>
      </c>
      <c r="G42" s="124">
        <f t="shared" ref="G42:G46" si="1">D42*F42</f>
        <v>80000</v>
      </c>
    </row>
    <row r="43" spans="1:7" ht="12.75" customHeight="1" x14ac:dyDescent="0.25">
      <c r="A43" s="23"/>
      <c r="B43" s="12" t="s">
        <v>91</v>
      </c>
      <c r="C43" s="31" t="s">
        <v>25</v>
      </c>
      <c r="D43" s="123">
        <v>1</v>
      </c>
      <c r="E43" s="31" t="s">
        <v>92</v>
      </c>
      <c r="F43" s="124">
        <v>90000</v>
      </c>
      <c r="G43" s="124">
        <f t="shared" si="1"/>
        <v>90000</v>
      </c>
    </row>
    <row r="44" spans="1:7" ht="12.75" customHeight="1" x14ac:dyDescent="0.25">
      <c r="A44" s="23"/>
      <c r="B44" s="12" t="s">
        <v>93</v>
      </c>
      <c r="C44" s="31" t="s">
        <v>25</v>
      </c>
      <c r="D44" s="123">
        <v>0.4</v>
      </c>
      <c r="E44" s="31" t="s">
        <v>146</v>
      </c>
      <c r="F44" s="124">
        <v>160000</v>
      </c>
      <c r="G44" s="124">
        <f t="shared" si="1"/>
        <v>64000</v>
      </c>
    </row>
    <row r="45" spans="1:7" ht="12.75" customHeight="1" x14ac:dyDescent="0.25">
      <c r="A45" s="23"/>
      <c r="B45" s="12" t="s">
        <v>26</v>
      </c>
      <c r="C45" s="31" t="s">
        <v>25</v>
      </c>
      <c r="D45" s="123">
        <v>0.4</v>
      </c>
      <c r="E45" s="31" t="s">
        <v>94</v>
      </c>
      <c r="F45" s="124">
        <v>320000</v>
      </c>
      <c r="G45" s="124">
        <f t="shared" si="1"/>
        <v>128000</v>
      </c>
    </row>
    <row r="46" spans="1:7" ht="12.75" customHeight="1" x14ac:dyDescent="0.25">
      <c r="A46" s="23"/>
      <c r="B46" s="12" t="s">
        <v>95</v>
      </c>
      <c r="C46" s="31" t="s">
        <v>25</v>
      </c>
      <c r="D46" s="123">
        <v>0.35</v>
      </c>
      <c r="E46" s="31" t="s">
        <v>94</v>
      </c>
      <c r="F46" s="124">
        <v>130000</v>
      </c>
      <c r="G46" s="124">
        <f t="shared" si="1"/>
        <v>45500</v>
      </c>
    </row>
    <row r="47" spans="1:7" ht="12.75" customHeight="1" x14ac:dyDescent="0.25">
      <c r="A47" s="5"/>
      <c r="B47" s="52" t="s">
        <v>27</v>
      </c>
      <c r="C47" s="53"/>
      <c r="D47" s="53"/>
      <c r="E47" s="53"/>
      <c r="F47" s="53"/>
      <c r="G47" s="129">
        <f>SUM(G41:G46)</f>
        <v>535500</v>
      </c>
    </row>
    <row r="48" spans="1:7" ht="12" customHeight="1" x14ac:dyDescent="0.25">
      <c r="A48" s="2"/>
      <c r="B48" s="47"/>
      <c r="C48" s="48"/>
      <c r="D48" s="48"/>
      <c r="E48" s="48"/>
      <c r="F48" s="49"/>
      <c r="G48" s="49"/>
    </row>
    <row r="49" spans="1:11" ht="12" customHeight="1" x14ac:dyDescent="0.25">
      <c r="A49" s="5"/>
      <c r="B49" s="36" t="s">
        <v>28</v>
      </c>
      <c r="C49" s="37"/>
      <c r="D49" s="38"/>
      <c r="E49" s="38"/>
      <c r="F49" s="39"/>
      <c r="G49" s="39"/>
    </row>
    <row r="50" spans="1:11" ht="24" customHeight="1" x14ac:dyDescent="0.25">
      <c r="A50" s="5"/>
      <c r="B50" s="51" t="s">
        <v>29</v>
      </c>
      <c r="C50" s="51" t="s">
        <v>30</v>
      </c>
      <c r="D50" s="51" t="s">
        <v>31</v>
      </c>
      <c r="E50" s="51" t="s">
        <v>17</v>
      </c>
      <c r="F50" s="51" t="s">
        <v>18</v>
      </c>
      <c r="G50" s="51" t="s">
        <v>19</v>
      </c>
      <c r="K50" s="117"/>
    </row>
    <row r="51" spans="1:11" ht="12.75" customHeight="1" x14ac:dyDescent="0.25">
      <c r="A51" s="23"/>
      <c r="B51" s="54" t="s">
        <v>96</v>
      </c>
      <c r="C51" s="135" t="s">
        <v>97</v>
      </c>
      <c r="D51" s="132">
        <v>25000</v>
      </c>
      <c r="E51" s="57" t="s">
        <v>149</v>
      </c>
      <c r="F51" s="132">
        <v>130</v>
      </c>
      <c r="G51" s="132">
        <f>D51*F51</f>
        <v>3250000</v>
      </c>
      <c r="K51" s="117"/>
    </row>
    <row r="52" spans="1:11" ht="12.75" customHeight="1" x14ac:dyDescent="0.25">
      <c r="A52" s="23"/>
      <c r="B52" s="56" t="s">
        <v>32</v>
      </c>
      <c r="C52" s="55"/>
      <c r="D52" s="130"/>
      <c r="E52" s="55"/>
      <c r="F52" s="132"/>
      <c r="G52" s="132" t="s">
        <v>88</v>
      </c>
    </row>
    <row r="53" spans="1:11" ht="12.75" customHeight="1" x14ac:dyDescent="0.25">
      <c r="A53" s="23"/>
      <c r="B53" s="120" t="s">
        <v>98</v>
      </c>
      <c r="C53" s="57" t="s">
        <v>33</v>
      </c>
      <c r="D53" s="57">
        <v>450</v>
      </c>
      <c r="E53" s="57" t="s">
        <v>147</v>
      </c>
      <c r="F53" s="132">
        <v>470</v>
      </c>
      <c r="G53" s="132">
        <f t="shared" ref="G53:G74" si="2">D53*F53</f>
        <v>211500</v>
      </c>
    </row>
    <row r="54" spans="1:11" ht="12.75" customHeight="1" x14ac:dyDescent="0.25">
      <c r="A54" s="23"/>
      <c r="B54" s="120" t="s">
        <v>100</v>
      </c>
      <c r="C54" s="55" t="s">
        <v>33</v>
      </c>
      <c r="D54" s="130">
        <v>400</v>
      </c>
      <c r="E54" s="55" t="s">
        <v>146</v>
      </c>
      <c r="F54" s="132">
        <v>515</v>
      </c>
      <c r="G54" s="132">
        <f t="shared" si="2"/>
        <v>206000</v>
      </c>
    </row>
    <row r="55" spans="1:11" ht="12.75" customHeight="1" x14ac:dyDescent="0.25">
      <c r="A55" s="23"/>
      <c r="B55" s="120" t="s">
        <v>101</v>
      </c>
      <c r="C55" s="55" t="s">
        <v>33</v>
      </c>
      <c r="D55" s="130">
        <v>800</v>
      </c>
      <c r="E55" s="55" t="s">
        <v>99</v>
      </c>
      <c r="F55" s="132">
        <v>510</v>
      </c>
      <c r="G55" s="132">
        <f t="shared" si="2"/>
        <v>408000</v>
      </c>
    </row>
    <row r="56" spans="1:11" ht="12.75" customHeight="1" x14ac:dyDescent="0.25">
      <c r="A56" s="23"/>
      <c r="B56" s="120" t="s">
        <v>102</v>
      </c>
      <c r="C56" s="55" t="s">
        <v>128</v>
      </c>
      <c r="D56" s="130">
        <v>15</v>
      </c>
      <c r="E56" s="55" t="s">
        <v>103</v>
      </c>
      <c r="F56" s="132">
        <v>15970</v>
      </c>
      <c r="G56" s="132">
        <f t="shared" si="2"/>
        <v>239550</v>
      </c>
    </row>
    <row r="57" spans="1:11" ht="12.75" customHeight="1" x14ac:dyDescent="0.25">
      <c r="A57" s="23"/>
      <c r="B57" s="120" t="s">
        <v>104</v>
      </c>
      <c r="C57" s="55" t="s">
        <v>33</v>
      </c>
      <c r="D57" s="130">
        <v>7</v>
      </c>
      <c r="E57" s="55" t="s">
        <v>103</v>
      </c>
      <c r="F57" s="132">
        <v>1030</v>
      </c>
      <c r="G57" s="132">
        <f t="shared" si="2"/>
        <v>7210</v>
      </c>
    </row>
    <row r="58" spans="1:11" ht="12.75" customHeight="1" x14ac:dyDescent="0.25">
      <c r="A58" s="23"/>
      <c r="B58" s="120" t="s">
        <v>105</v>
      </c>
      <c r="C58" s="55" t="s">
        <v>33</v>
      </c>
      <c r="D58" s="130">
        <v>7</v>
      </c>
      <c r="E58" s="55" t="s">
        <v>103</v>
      </c>
      <c r="F58" s="132">
        <v>9480</v>
      </c>
      <c r="G58" s="132">
        <f t="shared" si="2"/>
        <v>66360</v>
      </c>
    </row>
    <row r="59" spans="1:11" ht="12.75" customHeight="1" x14ac:dyDescent="0.25">
      <c r="A59" s="23"/>
      <c r="B59" s="120" t="s">
        <v>106</v>
      </c>
      <c r="C59" s="55" t="s">
        <v>33</v>
      </c>
      <c r="D59" s="130">
        <v>10</v>
      </c>
      <c r="E59" s="55" t="s">
        <v>103</v>
      </c>
      <c r="F59" s="132">
        <v>720</v>
      </c>
      <c r="G59" s="132">
        <f t="shared" si="2"/>
        <v>7200</v>
      </c>
    </row>
    <row r="60" spans="1:11" ht="12.75" customHeight="1" x14ac:dyDescent="0.25">
      <c r="A60" s="23"/>
      <c r="B60" s="120" t="s">
        <v>107</v>
      </c>
      <c r="C60" s="55" t="s">
        <v>33</v>
      </c>
      <c r="D60" s="130">
        <v>400</v>
      </c>
      <c r="E60" s="55" t="s">
        <v>103</v>
      </c>
      <c r="F60" s="132">
        <v>720</v>
      </c>
      <c r="G60" s="132">
        <f t="shared" si="2"/>
        <v>288000</v>
      </c>
    </row>
    <row r="61" spans="1:11" ht="12.75" customHeight="1" x14ac:dyDescent="0.25">
      <c r="A61" s="23"/>
      <c r="B61" s="120" t="s">
        <v>108</v>
      </c>
      <c r="C61" s="55" t="s">
        <v>33</v>
      </c>
      <c r="D61" s="130">
        <v>3</v>
      </c>
      <c r="E61" s="55" t="s">
        <v>103</v>
      </c>
      <c r="F61" s="132">
        <v>2580</v>
      </c>
      <c r="G61" s="132">
        <f t="shared" si="2"/>
        <v>7740</v>
      </c>
    </row>
    <row r="62" spans="1:11" ht="12.75" customHeight="1" x14ac:dyDescent="0.25">
      <c r="A62" s="23"/>
      <c r="B62" s="120" t="s">
        <v>109</v>
      </c>
      <c r="C62" s="55" t="s">
        <v>128</v>
      </c>
      <c r="D62" s="130">
        <v>3</v>
      </c>
      <c r="E62" s="55" t="s">
        <v>110</v>
      </c>
      <c r="F62" s="132">
        <v>9270</v>
      </c>
      <c r="G62" s="132">
        <f t="shared" si="2"/>
        <v>27810</v>
      </c>
    </row>
    <row r="63" spans="1:11" ht="12.75" customHeight="1" x14ac:dyDescent="0.25">
      <c r="A63" s="23"/>
      <c r="B63" s="120" t="s">
        <v>111</v>
      </c>
      <c r="C63" s="55" t="s">
        <v>128</v>
      </c>
      <c r="D63" s="130">
        <v>1</v>
      </c>
      <c r="E63" s="55" t="s">
        <v>148</v>
      </c>
      <c r="F63" s="132">
        <v>78280</v>
      </c>
      <c r="G63" s="132">
        <f t="shared" si="2"/>
        <v>78280</v>
      </c>
    </row>
    <row r="64" spans="1:11" ht="12.75" customHeight="1" x14ac:dyDescent="0.25">
      <c r="A64" s="23"/>
      <c r="B64" s="56" t="s">
        <v>112</v>
      </c>
      <c r="C64" s="55"/>
      <c r="D64" s="130"/>
      <c r="E64" s="55"/>
      <c r="F64" s="132"/>
      <c r="G64" s="132" t="s">
        <v>88</v>
      </c>
    </row>
    <row r="65" spans="1:7" ht="12.75" customHeight="1" x14ac:dyDescent="0.25">
      <c r="A65" s="23"/>
      <c r="B65" s="120" t="s">
        <v>113</v>
      </c>
      <c r="C65" s="55" t="s">
        <v>128</v>
      </c>
      <c r="D65" s="130">
        <v>0.5</v>
      </c>
      <c r="E65" s="55" t="s">
        <v>114</v>
      </c>
      <c r="F65" s="132">
        <v>185400</v>
      </c>
      <c r="G65" s="132">
        <f t="shared" si="2"/>
        <v>92700</v>
      </c>
    </row>
    <row r="66" spans="1:7" ht="12.75" customHeight="1" x14ac:dyDescent="0.25">
      <c r="A66" s="23"/>
      <c r="B66" s="120" t="s">
        <v>115</v>
      </c>
      <c r="C66" s="55" t="s">
        <v>33</v>
      </c>
      <c r="D66" s="130">
        <v>3</v>
      </c>
      <c r="E66" s="55" t="s">
        <v>103</v>
      </c>
      <c r="F66" s="132">
        <v>12770</v>
      </c>
      <c r="G66" s="132">
        <f t="shared" si="2"/>
        <v>38310</v>
      </c>
    </row>
    <row r="67" spans="1:7" ht="12.75" customHeight="1" x14ac:dyDescent="0.25">
      <c r="A67" s="23"/>
      <c r="B67" s="120" t="s">
        <v>116</v>
      </c>
      <c r="C67" s="55" t="s">
        <v>128</v>
      </c>
      <c r="D67" s="130">
        <v>1.5</v>
      </c>
      <c r="E67" s="55" t="s">
        <v>76</v>
      </c>
      <c r="F67" s="132">
        <v>69000</v>
      </c>
      <c r="G67" s="132">
        <f t="shared" si="2"/>
        <v>103500</v>
      </c>
    </row>
    <row r="68" spans="1:7" ht="12.75" customHeight="1" x14ac:dyDescent="0.25">
      <c r="A68" s="23"/>
      <c r="B68" s="120" t="s">
        <v>117</v>
      </c>
      <c r="C68" s="55" t="s">
        <v>33</v>
      </c>
      <c r="D68" s="130">
        <v>0.3</v>
      </c>
      <c r="E68" s="55" t="s">
        <v>118</v>
      </c>
      <c r="F68" s="132">
        <v>82400</v>
      </c>
      <c r="G68" s="132">
        <f t="shared" si="2"/>
        <v>24720</v>
      </c>
    </row>
    <row r="69" spans="1:7" ht="12.75" customHeight="1" x14ac:dyDescent="0.25">
      <c r="A69" s="23"/>
      <c r="B69" s="15" t="s">
        <v>119</v>
      </c>
      <c r="C69" s="55" t="s">
        <v>33</v>
      </c>
      <c r="D69" s="130">
        <v>180</v>
      </c>
      <c r="E69" s="55" t="s">
        <v>120</v>
      </c>
      <c r="F69" s="132">
        <v>11950</v>
      </c>
      <c r="G69" s="132">
        <f t="shared" si="2"/>
        <v>2151000</v>
      </c>
    </row>
    <row r="70" spans="1:7" ht="12.75" customHeight="1" x14ac:dyDescent="0.25">
      <c r="A70" s="23"/>
      <c r="B70" s="56" t="s">
        <v>121</v>
      </c>
      <c r="C70" s="57"/>
      <c r="D70" s="57"/>
      <c r="E70" s="57"/>
      <c r="F70" s="132"/>
      <c r="G70" s="132" t="s">
        <v>88</v>
      </c>
    </row>
    <row r="71" spans="1:7" ht="12.75" customHeight="1" x14ac:dyDescent="0.25">
      <c r="A71" s="23"/>
      <c r="B71" s="15" t="s">
        <v>122</v>
      </c>
      <c r="C71" s="55" t="s">
        <v>33</v>
      </c>
      <c r="D71" s="130">
        <v>2</v>
      </c>
      <c r="E71" s="55" t="s">
        <v>114</v>
      </c>
      <c r="F71" s="132">
        <v>57890</v>
      </c>
      <c r="G71" s="132">
        <f t="shared" si="2"/>
        <v>115780</v>
      </c>
    </row>
    <row r="72" spans="1:7" ht="12.75" customHeight="1" x14ac:dyDescent="0.25">
      <c r="A72" s="23"/>
      <c r="B72" s="15" t="s">
        <v>123</v>
      </c>
      <c r="C72" s="55" t="s">
        <v>128</v>
      </c>
      <c r="D72" s="130">
        <v>0.5</v>
      </c>
      <c r="E72" s="55" t="s">
        <v>114</v>
      </c>
      <c r="F72" s="132">
        <v>228660</v>
      </c>
      <c r="G72" s="132">
        <f t="shared" si="2"/>
        <v>114330</v>
      </c>
    </row>
    <row r="73" spans="1:7" ht="12.75" customHeight="1" x14ac:dyDescent="0.25">
      <c r="A73" s="23"/>
      <c r="B73" s="56" t="s">
        <v>124</v>
      </c>
      <c r="C73" s="57" t="s">
        <v>125</v>
      </c>
      <c r="D73" s="57">
        <v>600</v>
      </c>
      <c r="E73" s="57" t="s">
        <v>126</v>
      </c>
      <c r="F73" s="132">
        <v>80</v>
      </c>
      <c r="G73" s="132">
        <f t="shared" si="2"/>
        <v>48000</v>
      </c>
    </row>
    <row r="74" spans="1:7" ht="12.75" customHeight="1" x14ac:dyDescent="0.25">
      <c r="A74" s="23"/>
      <c r="B74" s="58" t="s">
        <v>127</v>
      </c>
      <c r="C74" s="59" t="s">
        <v>128</v>
      </c>
      <c r="D74" s="131">
        <v>0.5</v>
      </c>
      <c r="E74" s="59" t="s">
        <v>110</v>
      </c>
      <c r="F74" s="133">
        <v>535600</v>
      </c>
      <c r="G74" s="132">
        <f t="shared" si="2"/>
        <v>267800</v>
      </c>
    </row>
    <row r="75" spans="1:7" ht="13.5" customHeight="1" x14ac:dyDescent="0.25">
      <c r="A75" s="5"/>
      <c r="B75" s="60" t="s">
        <v>34</v>
      </c>
      <c r="C75" s="61"/>
      <c r="D75" s="61"/>
      <c r="E75" s="61"/>
      <c r="F75" s="62"/>
      <c r="G75" s="134">
        <f>SUM(G51:G74)</f>
        <v>7753790</v>
      </c>
    </row>
    <row r="76" spans="1:7" ht="12" customHeight="1" x14ac:dyDescent="0.25">
      <c r="A76" s="2"/>
      <c r="B76" s="47"/>
      <c r="C76" s="48"/>
      <c r="D76" s="48"/>
      <c r="E76" s="63"/>
      <c r="F76" s="49"/>
      <c r="G76" s="49"/>
    </row>
    <row r="77" spans="1:7" ht="12" customHeight="1" x14ac:dyDescent="0.25">
      <c r="A77" s="5"/>
      <c r="B77" s="36" t="s">
        <v>35</v>
      </c>
      <c r="C77" s="37"/>
      <c r="D77" s="38"/>
      <c r="E77" s="38"/>
      <c r="F77" s="39"/>
      <c r="G77" s="39"/>
    </row>
    <row r="78" spans="1:7" ht="24" customHeight="1" x14ac:dyDescent="0.25">
      <c r="A78" s="5"/>
      <c r="B78" s="50" t="s">
        <v>36</v>
      </c>
      <c r="C78" s="51" t="s">
        <v>30</v>
      </c>
      <c r="D78" s="51" t="s">
        <v>31</v>
      </c>
      <c r="E78" s="50" t="s">
        <v>17</v>
      </c>
      <c r="F78" s="51" t="s">
        <v>18</v>
      </c>
      <c r="G78" s="50" t="s">
        <v>19</v>
      </c>
    </row>
    <row r="79" spans="1:7" ht="17.25" customHeight="1" x14ac:dyDescent="0.25">
      <c r="A79" s="80"/>
      <c r="B79" s="122" t="s">
        <v>129</v>
      </c>
      <c r="C79" s="31" t="s">
        <v>97</v>
      </c>
      <c r="D79" s="31">
        <v>10</v>
      </c>
      <c r="E79" s="31" t="s">
        <v>130</v>
      </c>
      <c r="F79" s="31" t="s">
        <v>140</v>
      </c>
      <c r="G79" s="132">
        <f>D79*F79</f>
        <v>170000</v>
      </c>
    </row>
    <row r="80" spans="1:7" ht="15.75" customHeight="1" x14ac:dyDescent="0.25">
      <c r="A80" s="80"/>
      <c r="B80" s="122" t="s">
        <v>143</v>
      </c>
      <c r="C80" s="55" t="s">
        <v>15</v>
      </c>
      <c r="D80" s="132">
        <v>8333</v>
      </c>
      <c r="E80" s="31" t="s">
        <v>92</v>
      </c>
      <c r="F80" s="132">
        <v>500</v>
      </c>
      <c r="G80" s="132">
        <f t="shared" ref="G80:G85" si="3">D80*F80</f>
        <v>4166500</v>
      </c>
    </row>
    <row r="81" spans="1:7" ht="18" customHeight="1" x14ac:dyDescent="0.25">
      <c r="A81" s="80"/>
      <c r="B81" s="122" t="s">
        <v>144</v>
      </c>
      <c r="C81" s="55" t="s">
        <v>33</v>
      </c>
      <c r="D81" s="132">
        <v>40</v>
      </c>
      <c r="E81" s="31" t="s">
        <v>131</v>
      </c>
      <c r="F81" s="132">
        <v>5000</v>
      </c>
      <c r="G81" s="132">
        <f t="shared" si="3"/>
        <v>200000</v>
      </c>
    </row>
    <row r="82" spans="1:7" ht="18" customHeight="1" x14ac:dyDescent="0.25">
      <c r="A82" s="80"/>
      <c r="B82" s="122" t="s">
        <v>132</v>
      </c>
      <c r="C82" s="55" t="s">
        <v>133</v>
      </c>
      <c r="D82" s="132">
        <v>1</v>
      </c>
      <c r="E82" s="31" t="s">
        <v>134</v>
      </c>
      <c r="F82" s="132">
        <v>220000</v>
      </c>
      <c r="G82" s="132">
        <f t="shared" si="3"/>
        <v>220000</v>
      </c>
    </row>
    <row r="83" spans="1:7" ht="17.25" customHeight="1" x14ac:dyDescent="0.25">
      <c r="A83" s="80"/>
      <c r="B83" s="122" t="s">
        <v>135</v>
      </c>
      <c r="C83" s="55" t="s">
        <v>133</v>
      </c>
      <c r="D83" s="132">
        <v>1</v>
      </c>
      <c r="E83" s="31" t="s">
        <v>134</v>
      </c>
      <c r="F83" s="132">
        <v>310000</v>
      </c>
      <c r="G83" s="132">
        <f t="shared" si="3"/>
        <v>310000</v>
      </c>
    </row>
    <row r="84" spans="1:7" ht="14.25" customHeight="1" x14ac:dyDescent="0.25">
      <c r="A84" s="80"/>
      <c r="B84" s="122" t="s">
        <v>136</v>
      </c>
      <c r="C84" s="55" t="s">
        <v>137</v>
      </c>
      <c r="D84" s="132">
        <v>6</v>
      </c>
      <c r="E84" s="31" t="s">
        <v>138</v>
      </c>
      <c r="F84" s="132">
        <v>17000</v>
      </c>
      <c r="G84" s="132">
        <f t="shared" si="3"/>
        <v>102000</v>
      </c>
    </row>
    <row r="85" spans="1:7" ht="12.75" customHeight="1" x14ac:dyDescent="0.25">
      <c r="A85" s="80"/>
      <c r="B85" s="122" t="s">
        <v>139</v>
      </c>
      <c r="C85" s="55" t="s">
        <v>133</v>
      </c>
      <c r="D85" s="132">
        <v>1</v>
      </c>
      <c r="E85" s="31" t="s">
        <v>149</v>
      </c>
      <c r="F85" s="132">
        <v>510000</v>
      </c>
      <c r="G85" s="132">
        <f t="shared" si="3"/>
        <v>510000</v>
      </c>
    </row>
    <row r="86" spans="1:7" ht="13.5" customHeight="1" x14ac:dyDescent="0.25">
      <c r="A86" s="5"/>
      <c r="B86" s="64" t="s">
        <v>37</v>
      </c>
      <c r="C86" s="65"/>
      <c r="D86" s="65"/>
      <c r="E86" s="65"/>
      <c r="F86" s="66"/>
      <c r="G86" s="136">
        <f>G79+G80+G81+G82+G83+G84+G85</f>
        <v>5678500</v>
      </c>
    </row>
    <row r="87" spans="1:7" ht="12" customHeight="1" x14ac:dyDescent="0.25">
      <c r="A87" s="2"/>
      <c r="B87" s="83"/>
      <c r="C87" s="83"/>
      <c r="D87" s="83"/>
      <c r="E87" s="83"/>
      <c r="F87" s="84"/>
      <c r="G87" s="84"/>
    </row>
    <row r="88" spans="1:7" ht="12" customHeight="1" x14ac:dyDescent="0.25">
      <c r="A88" s="80"/>
      <c r="B88" s="85" t="s">
        <v>38</v>
      </c>
      <c r="C88" s="86"/>
      <c r="D88" s="86"/>
      <c r="E88" s="86"/>
      <c r="F88" s="86"/>
      <c r="G88" s="87">
        <f>G32+G37+G47+G75+G86</f>
        <v>29350790</v>
      </c>
    </row>
    <row r="89" spans="1:7" ht="12" customHeight="1" x14ac:dyDescent="0.25">
      <c r="A89" s="80"/>
      <c r="B89" s="88" t="s">
        <v>39</v>
      </c>
      <c r="C89" s="68"/>
      <c r="D89" s="68"/>
      <c r="E89" s="68"/>
      <c r="F89" s="68"/>
      <c r="G89" s="89">
        <f>G88*0.05</f>
        <v>1467539.5</v>
      </c>
    </row>
    <row r="90" spans="1:7" ht="12" customHeight="1" x14ac:dyDescent="0.25">
      <c r="A90" s="80"/>
      <c r="B90" s="90" t="s">
        <v>40</v>
      </c>
      <c r="C90" s="67"/>
      <c r="D90" s="67"/>
      <c r="E90" s="67"/>
      <c r="F90" s="67"/>
      <c r="G90" s="91">
        <f>G89+G88</f>
        <v>30818329.5</v>
      </c>
    </row>
    <row r="91" spans="1:7" ht="12" customHeight="1" x14ac:dyDescent="0.25">
      <c r="A91" s="80"/>
      <c r="B91" s="88" t="s">
        <v>41</v>
      </c>
      <c r="C91" s="68"/>
      <c r="D91" s="68"/>
      <c r="E91" s="68"/>
      <c r="F91" s="68"/>
      <c r="G91" s="89">
        <f>G12</f>
        <v>48000000</v>
      </c>
    </row>
    <row r="92" spans="1:7" ht="12" customHeight="1" x14ac:dyDescent="0.25">
      <c r="A92" s="80"/>
      <c r="B92" s="92" t="s">
        <v>42</v>
      </c>
      <c r="C92" s="93"/>
      <c r="D92" s="93"/>
      <c r="E92" s="93"/>
      <c r="F92" s="93"/>
      <c r="G92" s="91">
        <f>G91-G90</f>
        <v>17181670.5</v>
      </c>
    </row>
    <row r="93" spans="1:7" ht="12" customHeight="1" x14ac:dyDescent="0.25">
      <c r="A93" s="80"/>
      <c r="B93" s="81" t="s">
        <v>43</v>
      </c>
      <c r="C93" s="82"/>
      <c r="D93" s="82"/>
      <c r="E93" s="82"/>
      <c r="F93" s="82"/>
      <c r="G93" s="77"/>
    </row>
    <row r="94" spans="1:7" ht="12.75" customHeight="1" thickBot="1" x14ac:dyDescent="0.3">
      <c r="A94" s="80"/>
      <c r="B94" s="94"/>
      <c r="C94" s="82"/>
      <c r="D94" s="82"/>
      <c r="E94" s="82"/>
      <c r="F94" s="82"/>
      <c r="G94" s="77"/>
    </row>
    <row r="95" spans="1:7" ht="12" customHeight="1" x14ac:dyDescent="0.25">
      <c r="A95" s="80"/>
      <c r="B95" s="106" t="s">
        <v>44</v>
      </c>
      <c r="C95" s="107"/>
      <c r="D95" s="107"/>
      <c r="E95" s="107"/>
      <c r="F95" s="108"/>
      <c r="G95" s="77"/>
    </row>
    <row r="96" spans="1:7" ht="12" customHeight="1" x14ac:dyDescent="0.25">
      <c r="A96" s="80"/>
      <c r="B96" s="109" t="s">
        <v>45</v>
      </c>
      <c r="C96" s="79"/>
      <c r="D96" s="79"/>
      <c r="E96" s="79"/>
      <c r="F96" s="110"/>
      <c r="G96" s="77"/>
    </row>
    <row r="97" spans="1:7" ht="12" customHeight="1" x14ac:dyDescent="0.25">
      <c r="A97" s="80"/>
      <c r="B97" s="109" t="s">
        <v>46</v>
      </c>
      <c r="C97" s="79"/>
      <c r="D97" s="79"/>
      <c r="E97" s="79"/>
      <c r="F97" s="110"/>
      <c r="G97" s="77"/>
    </row>
    <row r="98" spans="1:7" ht="12" customHeight="1" x14ac:dyDescent="0.25">
      <c r="A98" s="80"/>
      <c r="B98" s="109" t="s">
        <v>47</v>
      </c>
      <c r="C98" s="79"/>
      <c r="D98" s="79"/>
      <c r="E98" s="79"/>
      <c r="F98" s="110"/>
      <c r="G98" s="77"/>
    </row>
    <row r="99" spans="1:7" ht="12" customHeight="1" x14ac:dyDescent="0.25">
      <c r="A99" s="80"/>
      <c r="B99" s="109" t="s">
        <v>48</v>
      </c>
      <c r="C99" s="79"/>
      <c r="D99" s="79"/>
      <c r="E99" s="79"/>
      <c r="F99" s="110"/>
      <c r="G99" s="77"/>
    </row>
    <row r="100" spans="1:7" ht="12" customHeight="1" x14ac:dyDescent="0.25">
      <c r="A100" s="80"/>
      <c r="B100" s="109" t="s">
        <v>49</v>
      </c>
      <c r="C100" s="79"/>
      <c r="D100" s="79"/>
      <c r="E100" s="79"/>
      <c r="F100" s="110"/>
      <c r="G100" s="77"/>
    </row>
    <row r="101" spans="1:7" ht="12.75" customHeight="1" thickBot="1" x14ac:dyDescent="0.3">
      <c r="A101" s="80"/>
      <c r="B101" s="111" t="s">
        <v>50</v>
      </c>
      <c r="C101" s="112"/>
      <c r="D101" s="112"/>
      <c r="E101" s="112"/>
      <c r="F101" s="113"/>
      <c r="G101" s="77"/>
    </row>
    <row r="102" spans="1:7" ht="12.75" customHeight="1" x14ac:dyDescent="0.25">
      <c r="A102" s="80"/>
      <c r="B102" s="104"/>
      <c r="C102" s="79"/>
      <c r="D102" s="79"/>
      <c r="E102" s="79"/>
      <c r="F102" s="79"/>
      <c r="G102" s="77"/>
    </row>
    <row r="103" spans="1:7" ht="15" customHeight="1" thickBot="1" x14ac:dyDescent="0.3">
      <c r="A103" s="80"/>
      <c r="B103" s="152" t="s">
        <v>51</v>
      </c>
      <c r="C103" s="153"/>
      <c r="D103" s="103"/>
      <c r="E103" s="70"/>
      <c r="F103" s="70"/>
      <c r="G103" s="77"/>
    </row>
    <row r="104" spans="1:7" ht="12" customHeight="1" x14ac:dyDescent="0.25">
      <c r="A104" s="80"/>
      <c r="B104" s="96" t="s">
        <v>36</v>
      </c>
      <c r="C104" s="71" t="s">
        <v>52</v>
      </c>
      <c r="D104" s="97" t="s">
        <v>53</v>
      </c>
      <c r="E104" s="70"/>
      <c r="F104" s="70"/>
      <c r="G104" s="77"/>
    </row>
    <row r="105" spans="1:7" ht="12" customHeight="1" x14ac:dyDescent="0.25">
      <c r="A105" s="80"/>
      <c r="B105" s="98" t="s">
        <v>54</v>
      </c>
      <c r="C105" s="72">
        <f>G32</f>
        <v>15383000</v>
      </c>
      <c r="D105" s="99">
        <f>(C105/C111)</f>
        <v>0.49915100038112059</v>
      </c>
      <c r="E105" s="70"/>
      <c r="F105" s="70"/>
      <c r="G105" s="77"/>
    </row>
    <row r="106" spans="1:7" ht="12" customHeight="1" x14ac:dyDescent="0.25">
      <c r="A106" s="80"/>
      <c r="B106" s="98" t="s">
        <v>55</v>
      </c>
      <c r="C106" s="73">
        <v>0</v>
      </c>
      <c r="D106" s="99">
        <v>0</v>
      </c>
      <c r="E106" s="70"/>
      <c r="F106" s="70"/>
      <c r="G106" s="77"/>
    </row>
    <row r="107" spans="1:7" ht="12" customHeight="1" x14ac:dyDescent="0.25">
      <c r="A107" s="80"/>
      <c r="B107" s="98" t="s">
        <v>56</v>
      </c>
      <c r="C107" s="72">
        <f>G47</f>
        <v>535500</v>
      </c>
      <c r="D107" s="99">
        <f>(C107/C111)</f>
        <v>1.7376022928173314E-2</v>
      </c>
      <c r="E107" s="70"/>
      <c r="F107" s="70"/>
      <c r="G107" s="77"/>
    </row>
    <row r="108" spans="1:7" ht="12" customHeight="1" x14ac:dyDescent="0.25">
      <c r="A108" s="80"/>
      <c r="B108" s="98" t="s">
        <v>29</v>
      </c>
      <c r="C108" s="72">
        <f>G75</f>
        <v>7753790</v>
      </c>
      <c r="D108" s="99">
        <f>(C108/C111)</f>
        <v>0.25159669994442757</v>
      </c>
      <c r="E108" s="70"/>
      <c r="F108" s="70"/>
      <c r="G108" s="77"/>
    </row>
    <row r="109" spans="1:7" ht="12" customHeight="1" x14ac:dyDescent="0.25">
      <c r="A109" s="80"/>
      <c r="B109" s="98" t="s">
        <v>57</v>
      </c>
      <c r="C109" s="74">
        <f>G86</f>
        <v>5678500</v>
      </c>
      <c r="D109" s="99">
        <f>(C109/C111)</f>
        <v>0.18425722912723091</v>
      </c>
      <c r="E109" s="76"/>
      <c r="F109" s="76"/>
      <c r="G109" s="77"/>
    </row>
    <row r="110" spans="1:7" ht="12" customHeight="1" x14ac:dyDescent="0.25">
      <c r="A110" s="80"/>
      <c r="B110" s="98" t="s">
        <v>58</v>
      </c>
      <c r="C110" s="74">
        <f>G89</f>
        <v>1467539.5</v>
      </c>
      <c r="D110" s="99">
        <f>(C110/C111)</f>
        <v>4.7619047619047616E-2</v>
      </c>
      <c r="E110" s="76"/>
      <c r="F110" s="76"/>
      <c r="G110" s="77"/>
    </row>
    <row r="111" spans="1:7" ht="12.75" customHeight="1" thickBot="1" x14ac:dyDescent="0.3">
      <c r="A111" s="80"/>
      <c r="B111" s="100" t="s">
        <v>59</v>
      </c>
      <c r="C111" s="101">
        <f>SUM(C105:C110)</f>
        <v>30818329.5</v>
      </c>
      <c r="D111" s="102">
        <f>SUM(D105:D110)</f>
        <v>1</v>
      </c>
      <c r="E111" s="76"/>
      <c r="F111" s="76"/>
      <c r="G111" s="77"/>
    </row>
    <row r="112" spans="1:7" ht="12" customHeight="1" x14ac:dyDescent="0.25">
      <c r="A112" s="80"/>
      <c r="B112" s="94"/>
      <c r="C112" s="82"/>
      <c r="D112" s="82"/>
      <c r="E112" s="82"/>
      <c r="F112" s="82"/>
      <c r="G112" s="77"/>
    </row>
    <row r="113" spans="1:7" ht="12.75" customHeight="1" x14ac:dyDescent="0.25">
      <c r="A113" s="80"/>
      <c r="B113" s="95"/>
      <c r="C113" s="82"/>
      <c r="D113" s="82"/>
      <c r="E113" s="82"/>
      <c r="F113" s="82"/>
      <c r="G113" s="77"/>
    </row>
    <row r="114" spans="1:7" ht="12" customHeight="1" thickBot="1" x14ac:dyDescent="0.3">
      <c r="A114" s="69"/>
      <c r="B114" s="149" t="s">
        <v>145</v>
      </c>
      <c r="C114" s="150"/>
      <c r="D114" s="150"/>
      <c r="E114" s="151"/>
      <c r="F114" s="75"/>
      <c r="G114" s="77"/>
    </row>
    <row r="115" spans="1:7" ht="12" customHeight="1" x14ac:dyDescent="0.25">
      <c r="A115" s="80"/>
      <c r="B115" s="115" t="s">
        <v>141</v>
      </c>
      <c r="C115" s="137">
        <v>130000</v>
      </c>
      <c r="D115" s="137">
        <f>G9</f>
        <v>150000</v>
      </c>
      <c r="E115" s="137">
        <v>170000</v>
      </c>
      <c r="F115" s="114"/>
      <c r="G115" s="78"/>
    </row>
    <row r="116" spans="1:7" ht="12.75" customHeight="1" thickBot="1" x14ac:dyDescent="0.3">
      <c r="A116" s="80"/>
      <c r="B116" s="100" t="s">
        <v>142</v>
      </c>
      <c r="C116" s="101">
        <f>(G90/C115)</f>
        <v>237.06407307692308</v>
      </c>
      <c r="D116" s="101">
        <f>(G90/D115)</f>
        <v>205.45553000000001</v>
      </c>
      <c r="E116" s="116">
        <f>(G90/E115)</f>
        <v>181.28429117647059</v>
      </c>
      <c r="F116" s="114"/>
      <c r="G116" s="78"/>
    </row>
    <row r="117" spans="1:7" ht="15.6" customHeight="1" x14ac:dyDescent="0.25">
      <c r="A117" s="80"/>
      <c r="B117" s="105" t="s">
        <v>60</v>
      </c>
      <c r="C117" s="79"/>
      <c r="D117" s="79"/>
      <c r="E117" s="79"/>
      <c r="F117" s="79"/>
      <c r="G117" s="79"/>
    </row>
  </sheetData>
  <mergeCells count="9">
    <mergeCell ref="E9:F9"/>
    <mergeCell ref="E14:F14"/>
    <mergeCell ref="E15:F15"/>
    <mergeCell ref="B17:G17"/>
    <mergeCell ref="B114:E114"/>
    <mergeCell ref="B103:C10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2021-03-18T00:03:36Z</dcterms:modified>
</cp:coreProperties>
</file>