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icantén\"/>
    </mc:Choice>
  </mc:AlternateContent>
  <bookViews>
    <workbookView xWindow="-105" yWindow="-105" windowWidth="19425" windowHeight="10425"/>
  </bookViews>
  <sheets>
    <sheet name="Trigo Sec" sheetId="1" r:id="rId1"/>
  </sheets>
  <calcPr calcId="162913"/>
</workbook>
</file>

<file path=xl/calcChain.xml><?xml version="1.0" encoding="utf-8"?>
<calcChain xmlns="http://schemas.openxmlformats.org/spreadsheetml/2006/main">
  <c r="C80" i="1" l="1"/>
  <c r="G55" i="1" l="1"/>
  <c r="G38" i="1"/>
  <c r="G25" i="1"/>
  <c r="G53" i="1" l="1"/>
  <c r="G48" i="1"/>
  <c r="G50" i="1"/>
  <c r="G51" i="1"/>
  <c r="G52" i="1"/>
  <c r="G45" i="1"/>
  <c r="G36" i="1"/>
  <c r="G37" i="1"/>
  <c r="G39" i="1"/>
  <c r="G40" i="1"/>
  <c r="G35" i="1"/>
  <c r="G41" i="1" l="1"/>
  <c r="C82" i="1" s="1"/>
  <c r="G24" i="1"/>
  <c r="G47" i="1" l="1"/>
  <c r="G46" i="1"/>
  <c r="G56" i="1" s="1"/>
  <c r="C83" i="1" s="1"/>
  <c r="G23" i="1"/>
  <c r="G22" i="1"/>
  <c r="G21" i="1"/>
  <c r="G12" i="1"/>
  <c r="G66" i="1" s="1"/>
  <c r="G26" i="1" l="1"/>
  <c r="G63" i="1" l="1"/>
  <c r="G64" i="1" s="1"/>
  <c r="G65" i="1" l="1"/>
  <c r="D91" i="1" s="1"/>
  <c r="C85" i="1"/>
  <c r="E91" i="1" l="1"/>
  <c r="C91" i="1"/>
  <c r="G67" i="1"/>
  <c r="C86" i="1"/>
  <c r="D85" i="1" s="1"/>
  <c r="D83" i="1" l="1"/>
  <c r="D80" i="1"/>
  <c r="D82" i="1"/>
  <c r="D84" i="1"/>
  <c r="D86" i="1" l="1"/>
</calcChain>
</file>

<file path=xl/sharedStrings.xml><?xml version="1.0" encoding="utf-8"?>
<sst xmlns="http://schemas.openxmlformats.org/spreadsheetml/2006/main" count="152" uniqueCount="106">
  <si>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</si>
  <si>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</si>
  <si>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</si>
  <si>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</si>
  <si>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</si>
  <si>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</si>
  <si>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</si>
  <si>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</si>
  <si>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</si>
  <si>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</si>
  <si>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</si>
  <si>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</si>
  <si>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</si>
  <si>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</si>
  <si>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</si>
  <si>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</si>
  <si>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</si>
  <si>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</si>
  <si>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</si>
  <si>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</si>
  <si>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</si>
  <si>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</si>
  <si>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</si>
  <si>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</si>
  <si>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</si>
  <si>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</si>
  <si>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</si>
  <si>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</si>
  <si>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</si>
  <si>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</si>
  <si>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</si>
  <si>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</si>
  <si>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</si>
  <si>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</si>
  <si>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</si>
  <si>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</si>
  <si>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</si>
  <si>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</si>
  <si>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</si>
  <si>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</si>
  <si>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</si>
  <si>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</si>
  <si>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</si>
  <si>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</si>
  <si>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</si>
  <si>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</si>
  <si>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</si>
  <si>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</si>
  <si>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</si>
  <si>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</si>
  <si>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</si>
  <si>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</si>
  <si>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</si>
  <si>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</si>
  <si>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</si>
  <si>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</si>
  <si>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</si>
  <si>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</si>
  <si>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</si>
  <si>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</si>
  <si>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</si>
  <si>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</si>
  <si>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COSECHA</t>
  </si>
  <si>
    <t>KG</t>
  </si>
  <si>
    <t>DEL MAULE</t>
  </si>
  <si>
    <t>ROTURA</t>
  </si>
  <si>
    <t>SEMILLA</t>
  </si>
  <si>
    <t>FERTIZANTE</t>
  </si>
  <si>
    <t>UREA</t>
  </si>
  <si>
    <t>HERBICIDAS</t>
  </si>
  <si>
    <t>TORDON</t>
  </si>
  <si>
    <t>MCPA</t>
  </si>
  <si>
    <t>FUNGUICIDA</t>
  </si>
  <si>
    <t>AJAK</t>
  </si>
  <si>
    <t>TRASLADO INSUMOS</t>
  </si>
  <si>
    <t>DESINFECCION SEMILLA</t>
  </si>
  <si>
    <t>JM</t>
  </si>
  <si>
    <t>JULIO-NOV.</t>
  </si>
  <si>
    <t>DICIEMBRE</t>
  </si>
  <si>
    <t>MEZCLA N-P-K 17-20-20</t>
  </si>
  <si>
    <t>SEPTIEMBRE</t>
  </si>
  <si>
    <t>SOBRE</t>
  </si>
  <si>
    <t>TRIGO -SECANO</t>
  </si>
  <si>
    <t>MICIFEN-VILUFEN</t>
  </si>
  <si>
    <t>DIC.20</t>
  </si>
  <si>
    <t>SIEMBRA VOLEO</t>
  </si>
  <si>
    <t>MAYO</t>
  </si>
  <si>
    <t>APLIC. FERTILIZANTES</t>
  </si>
  <si>
    <t>APLIC. HERBICIDAS</t>
  </si>
  <si>
    <t>APLIC. INSECTICIDA</t>
  </si>
  <si>
    <t>MAYO -SEPT</t>
  </si>
  <si>
    <t>SEPT-DIC</t>
  </si>
  <si>
    <t>MAYO-SEPT</t>
  </si>
  <si>
    <t>INSECTICIDA</t>
  </si>
  <si>
    <t>TAMARON 600</t>
  </si>
  <si>
    <t>MEDIO</t>
  </si>
  <si>
    <t>MOLINOS REGION.</t>
  </si>
  <si>
    <t>LLUVIA - VIENTO</t>
  </si>
  <si>
    <t>RASTRA INCORP SEMILLA</t>
  </si>
  <si>
    <t>RASTRAJE</t>
  </si>
  <si>
    <t>AGOS-SEPT</t>
  </si>
  <si>
    <t>MAYO-OCT</t>
  </si>
  <si>
    <t>SEPT-.DIC</t>
  </si>
  <si>
    <t>LT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</si>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</sst>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</font>
    <font>
      <b/>
      <sz val="8"/>
      <color indexed="9"/>
      <name val="Arial Narrow"/>
      <family val="2"/>
    </font>
    <font>
      <i/>
      <sz val="8"/>
      <color indexed="9"/>
      <name val="Arial Narrow"/>
      <family val="2"/>
    </font>
    <font>
      <b/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7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5" xfId="0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/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49" fontId="7" fillId="3" borderId="8" xfId="0" applyNumberFormat="1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/>
    </xf>
    <xf numFmtId="0" fontId="1" fillId="5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14" fillId="7" borderId="14" xfId="0" applyFont="1" applyFill="1" applyBorder="1" applyAlignment="1"/>
    <xf numFmtId="49" fontId="12" fillId="8" borderId="15" xfId="0" applyNumberFormat="1" applyFont="1" applyFill="1" applyBorder="1" applyAlignment="1">
      <alignment vertical="center"/>
    </xf>
    <xf numFmtId="0" fontId="9" fillId="7" borderId="13" xfId="0" applyFont="1" applyFill="1" applyBorder="1" applyAlignment="1">
      <alignment vertical="center"/>
    </xf>
    <xf numFmtId="0" fontId="9" fillId="7" borderId="14" xfId="0" applyFont="1" applyFill="1" applyBorder="1" applyAlignment="1">
      <alignment vertical="center"/>
    </xf>
    <xf numFmtId="165" fontId="1" fillId="2" borderId="14" xfId="0" applyNumberFormat="1" applyFont="1" applyFill="1" applyBorder="1" applyAlignment="1">
      <alignment vertical="center"/>
    </xf>
    <xf numFmtId="165" fontId="16" fillId="2" borderId="14" xfId="0" applyNumberFormat="1" applyFont="1" applyFill="1" applyBorder="1" applyAlignment="1">
      <alignment vertical="center"/>
    </xf>
    <xf numFmtId="0" fontId="14" fillId="2" borderId="14" xfId="0" applyFont="1" applyFill="1" applyBorder="1" applyAlignment="1"/>
    <xf numFmtId="0" fontId="0" fillId="2" borderId="16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49" fontId="12" fillId="8" borderId="26" xfId="0" applyNumberFormat="1" applyFont="1" applyFill="1" applyBorder="1" applyAlignment="1">
      <alignment vertical="center"/>
    </xf>
    <xf numFmtId="49" fontId="14" fillId="8" borderId="27" xfId="0" applyNumberFormat="1" applyFont="1" applyFill="1" applyBorder="1" applyAlignment="1"/>
    <xf numFmtId="49" fontId="12" fillId="2" borderId="28" xfId="0" applyNumberFormat="1" applyFont="1" applyFill="1" applyBorder="1" applyAlignment="1">
      <alignment vertical="center"/>
    </xf>
    <xf numFmtId="49" fontId="12" fillId="8" borderId="30" xfId="0" applyNumberFormat="1" applyFont="1" applyFill="1" applyBorder="1" applyAlignment="1">
      <alignment vertical="center"/>
    </xf>
    <xf numFmtId="0" fontId="14" fillId="9" borderId="35" xfId="0" applyFont="1" applyFill="1" applyBorder="1" applyAlignment="1"/>
    <xf numFmtId="0" fontId="14" fillId="2" borderId="14" xfId="0" applyFont="1" applyFill="1" applyBorder="1" applyAlignment="1">
      <alignment vertical="center"/>
    </xf>
    <xf numFmtId="49" fontId="14" fillId="2" borderId="14" xfId="0" applyNumberFormat="1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0" fontId="14" fillId="2" borderId="38" xfId="0" applyFont="1" applyFill="1" applyBorder="1" applyAlignment="1"/>
    <xf numFmtId="49" fontId="14" fillId="2" borderId="39" xfId="0" applyNumberFormat="1" applyFont="1" applyFill="1" applyBorder="1" applyAlignment="1">
      <alignment vertical="center"/>
    </xf>
    <xf numFmtId="0" fontId="14" fillId="2" borderId="40" xfId="0" applyFont="1" applyFill="1" applyBorder="1" applyAlignment="1"/>
    <xf numFmtId="49" fontId="14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0" fontId="12" fillId="7" borderId="14" xfId="0" applyFont="1" applyFill="1" applyBorder="1" applyAlignment="1">
      <alignment vertical="center"/>
    </xf>
    <xf numFmtId="0" fontId="9" fillId="9" borderId="13" xfId="0" applyFont="1" applyFill="1" applyBorder="1" applyAlignment="1">
      <alignment vertical="center"/>
    </xf>
    <xf numFmtId="49" fontId="17" fillId="9" borderId="14" xfId="0" applyNumberFormat="1" applyFont="1" applyFill="1" applyBorder="1" applyAlignment="1">
      <alignment vertical="center"/>
    </xf>
    <xf numFmtId="0" fontId="9" fillId="9" borderId="14" xfId="0" applyFont="1" applyFill="1" applyBorder="1" applyAlignment="1">
      <alignment vertical="center"/>
    </xf>
    <xf numFmtId="0" fontId="9" fillId="9" borderId="44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/>
    <xf numFmtId="0" fontId="0" fillId="2" borderId="14" xfId="0" applyFont="1" applyFill="1" applyBorder="1" applyAlignment="1"/>
    <xf numFmtId="49" fontId="4" fillId="10" borderId="14" xfId="0" applyNumberFormat="1" applyFont="1" applyFill="1" applyBorder="1" applyAlignment="1">
      <alignment vertical="center" wrapText="1"/>
    </xf>
    <xf numFmtId="14" fontId="4" fillId="10" borderId="14" xfId="0" applyNumberFormat="1" applyFont="1" applyFill="1" applyBorder="1" applyAlignment="1">
      <alignment horizontal="right"/>
    </xf>
    <xf numFmtId="0" fontId="5" fillId="10" borderId="14" xfId="0" applyFont="1" applyFill="1" applyBorder="1" applyAlignment="1"/>
    <xf numFmtId="49" fontId="4" fillId="10" borderId="14" xfId="0" applyNumberFormat="1" applyFont="1" applyFill="1" applyBorder="1" applyAlignment="1"/>
    <xf numFmtId="0" fontId="4" fillId="10" borderId="14" xfId="0" applyFont="1" applyFill="1" applyBorder="1" applyAlignment="1"/>
    <xf numFmtId="49" fontId="4" fillId="10" borderId="14" xfId="0" applyNumberFormat="1" applyFont="1" applyFill="1" applyBorder="1" applyAlignment="1">
      <alignment horizontal="right" wrapText="1"/>
    </xf>
    <xf numFmtId="0" fontId="0" fillId="2" borderId="51" xfId="0" applyFont="1" applyFill="1" applyBorder="1" applyAlignment="1"/>
    <xf numFmtId="49" fontId="1" fillId="3" borderId="50" xfId="0" applyNumberFormat="1" applyFont="1" applyFill="1" applyBorder="1" applyAlignment="1">
      <alignment vertical="center" wrapText="1"/>
    </xf>
    <xf numFmtId="49" fontId="16" fillId="2" borderId="50" xfId="0" applyNumberFormat="1" applyFont="1" applyFill="1" applyBorder="1" applyAlignment="1">
      <alignment horizontal="right"/>
    </xf>
    <xf numFmtId="49" fontId="4" fillId="2" borderId="50" xfId="0" applyNumberFormat="1" applyFont="1" applyFill="1" applyBorder="1" applyAlignment="1">
      <alignment vertical="center" wrapText="1"/>
    </xf>
    <xf numFmtId="49" fontId="4" fillId="2" borderId="50" xfId="0" applyNumberFormat="1" applyFont="1" applyFill="1" applyBorder="1" applyAlignment="1">
      <alignment horizontal="right" vertical="center" wrapText="1"/>
    </xf>
    <xf numFmtId="49" fontId="4" fillId="2" borderId="50" xfId="0" applyNumberFormat="1" applyFont="1" applyFill="1" applyBorder="1" applyAlignment="1">
      <alignment horizontal="right"/>
    </xf>
    <xf numFmtId="49" fontId="4" fillId="2" borderId="50" xfId="0" applyNumberFormat="1" applyFont="1" applyFill="1" applyBorder="1" applyAlignment="1">
      <alignment horizontal="right" wrapText="1"/>
    </xf>
    <xf numFmtId="14" fontId="4" fillId="2" borderId="50" xfId="0" applyNumberFormat="1" applyFont="1" applyFill="1" applyBorder="1" applyAlignment="1">
      <alignment horizontal="right"/>
    </xf>
    <xf numFmtId="0" fontId="2" fillId="2" borderId="52" xfId="0" applyFont="1" applyFill="1" applyBorder="1" applyAlignment="1"/>
    <xf numFmtId="0" fontId="5" fillId="2" borderId="52" xfId="0" applyFont="1" applyFill="1" applyBorder="1" applyAlignment="1"/>
    <xf numFmtId="0" fontId="5" fillId="2" borderId="53" xfId="0" applyFont="1" applyFill="1" applyBorder="1" applyAlignment="1"/>
    <xf numFmtId="3" fontId="2" fillId="2" borderId="50" xfId="0" applyNumberFormat="1" applyFont="1" applyFill="1" applyBorder="1" applyAlignment="1"/>
    <xf numFmtId="167" fontId="4" fillId="2" borderId="50" xfId="0" applyNumberFormat="1" applyFont="1" applyFill="1" applyBorder="1" applyAlignment="1"/>
    <xf numFmtId="49" fontId="4" fillId="2" borderId="50" xfId="0" applyNumberFormat="1" applyFont="1" applyFill="1" applyBorder="1" applyAlignment="1"/>
    <xf numFmtId="0" fontId="4" fillId="2" borderId="50" xfId="0" applyFont="1" applyFill="1" applyBorder="1" applyAlignment="1"/>
    <xf numFmtId="3" fontId="4" fillId="2" borderId="50" xfId="0" applyNumberFormat="1" applyFont="1" applyFill="1" applyBorder="1" applyAlignment="1">
      <alignment horizontal="right" wrapText="1"/>
    </xf>
    <xf numFmtId="49" fontId="4" fillId="2" borderId="50" xfId="0" applyNumberFormat="1" applyFont="1" applyFill="1" applyBorder="1" applyAlignment="1"/>
    <xf numFmtId="49" fontId="4" fillId="2" borderId="50" xfId="0" applyNumberFormat="1" applyFont="1" applyFill="1" applyBorder="1" applyAlignment="1">
      <alignment wrapText="1"/>
    </xf>
    <xf numFmtId="49" fontId="4" fillId="2" borderId="50" xfId="0" applyNumberFormat="1" applyFont="1" applyFill="1" applyBorder="1" applyAlignment="1">
      <alignment horizontal="center" wrapText="1"/>
    </xf>
    <xf numFmtId="49" fontId="8" fillId="2" borderId="50" xfId="0" applyNumberFormat="1" applyFont="1" applyFill="1" applyBorder="1" applyAlignment="1"/>
    <xf numFmtId="49" fontId="4" fillId="2" borderId="50" xfId="0" applyNumberFormat="1" applyFont="1" applyFill="1" applyBorder="1" applyAlignment="1">
      <alignment horizontal="center"/>
    </xf>
    <xf numFmtId="3" fontId="4" fillId="2" borderId="50" xfId="0" applyNumberFormat="1" applyFont="1" applyFill="1" applyBorder="1" applyAlignment="1"/>
    <xf numFmtId="0" fontId="4" fillId="2" borderId="50" xfId="0" applyFont="1" applyFill="1" applyBorder="1" applyAlignment="1">
      <alignment horizontal="center"/>
    </xf>
    <xf numFmtId="165" fontId="1" fillId="5" borderId="20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9" fontId="14" fillId="2" borderId="29" xfId="0" applyNumberFormat="1" applyFont="1" applyFill="1" applyBorder="1" applyAlignment="1"/>
    <xf numFmtId="0" fontId="12" fillId="2" borderId="4" xfId="0" applyNumberFormat="1" applyFont="1" applyFill="1" applyBorder="1" applyAlignment="1">
      <alignment vertical="center"/>
    </xf>
    <xf numFmtId="166" fontId="12" fillId="2" borderId="4" xfId="0" applyNumberFormat="1" applyFont="1" applyFill="1" applyBorder="1" applyAlignment="1">
      <alignment vertical="center"/>
    </xf>
    <xf numFmtId="166" fontId="12" fillId="8" borderId="31" xfId="0" applyNumberFormat="1" applyFont="1" applyFill="1" applyBorder="1" applyAlignment="1">
      <alignment vertical="center"/>
    </xf>
    <xf numFmtId="9" fontId="12" fillId="8" borderId="32" xfId="0" applyNumberFormat="1" applyFont="1" applyFill="1" applyBorder="1" applyAlignment="1">
      <alignment vertical="center"/>
    </xf>
    <xf numFmtId="0" fontId="12" fillId="8" borderId="46" xfId="0" applyNumberFormat="1" applyFont="1" applyFill="1" applyBorder="1" applyAlignment="1">
      <alignment vertical="center"/>
    </xf>
    <xf numFmtId="0" fontId="12" fillId="8" borderId="47" xfId="0" applyNumberFormat="1" applyFont="1" applyFill="1" applyBorder="1" applyAlignment="1">
      <alignment vertical="center"/>
    </xf>
    <xf numFmtId="166" fontId="12" fillId="8" borderId="32" xfId="0" applyNumberFormat="1" applyFont="1" applyFill="1" applyBorder="1" applyAlignment="1">
      <alignment vertical="center"/>
    </xf>
    <xf numFmtId="0" fontId="18" fillId="2" borderId="3" xfId="0" applyFont="1" applyFill="1" applyBorder="1" applyAlignment="1"/>
    <xf numFmtId="0" fontId="18" fillId="0" borderId="0" xfId="0" applyNumberFormat="1" applyFont="1" applyAlignment="1"/>
    <xf numFmtId="0" fontId="18" fillId="0" borderId="0" xfId="0" applyFont="1" applyAlignment="1"/>
    <xf numFmtId="49" fontId="1" fillId="5" borderId="54" xfId="0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49" fontId="4" fillId="2" borderId="57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right" wrapText="1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right" wrapText="1"/>
    </xf>
    <xf numFmtId="0" fontId="2" fillId="2" borderId="59" xfId="0" applyFont="1" applyFill="1" applyBorder="1" applyAlignment="1"/>
    <xf numFmtId="0" fontId="2" fillId="2" borderId="60" xfId="0" applyFont="1" applyFill="1" applyBorder="1" applyAlignment="1"/>
    <xf numFmtId="3" fontId="2" fillId="2" borderId="60" xfId="0" applyNumberFormat="1" applyFont="1" applyFill="1" applyBorder="1" applyAlignment="1"/>
    <xf numFmtId="49" fontId="8" fillId="2" borderId="57" xfId="0" applyNumberFormat="1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right" vertical="center" wrapText="1"/>
    </xf>
    <xf numFmtId="49" fontId="4" fillId="2" borderId="58" xfId="0" applyNumberFormat="1" applyFont="1" applyFill="1" applyBorder="1" applyAlignment="1"/>
    <xf numFmtId="49" fontId="4" fillId="2" borderId="58" xfId="0" applyNumberFormat="1" applyFont="1" applyFill="1" applyBorder="1" applyAlignment="1">
      <alignment horizontal="center"/>
    </xf>
    <xf numFmtId="3" fontId="4" fillId="2" borderId="58" xfId="0" applyNumberFormat="1" applyFont="1" applyFill="1" applyBorder="1" applyAlignment="1"/>
    <xf numFmtId="49" fontId="4" fillId="2" borderId="48" xfId="0" applyNumberFormat="1" applyFont="1" applyFill="1" applyBorder="1" applyAlignment="1">
      <alignment wrapText="1"/>
    </xf>
    <xf numFmtId="49" fontId="4" fillId="2" borderId="48" xfId="0" applyNumberFormat="1" applyFont="1" applyFill="1" applyBorder="1" applyAlignment="1">
      <alignment horizontal="center"/>
    </xf>
    <xf numFmtId="3" fontId="4" fillId="2" borderId="48" xfId="0" applyNumberFormat="1" applyFont="1" applyFill="1" applyBorder="1" applyAlignment="1"/>
    <xf numFmtId="49" fontId="4" fillId="2" borderId="48" xfId="0" applyNumberFormat="1" applyFont="1" applyFill="1" applyBorder="1" applyAlignment="1">
      <alignment horizontal="center" wrapText="1"/>
    </xf>
    <xf numFmtId="164" fontId="4" fillId="2" borderId="48" xfId="0" applyNumberFormat="1" applyFont="1" applyFill="1" applyBorder="1" applyAlignment="1"/>
    <xf numFmtId="0" fontId="4" fillId="2" borderId="57" xfId="0" applyNumberFormat="1" applyFont="1" applyFill="1" applyBorder="1" applyAlignment="1">
      <alignment horizontal="center" wrapText="1"/>
    </xf>
    <xf numFmtId="0" fontId="4" fillId="2" borderId="50" xfId="0" applyNumberFormat="1" applyFont="1" applyFill="1" applyBorder="1" applyAlignment="1">
      <alignment horizontal="center" wrapText="1"/>
    </xf>
    <xf numFmtId="0" fontId="4" fillId="2" borderId="58" xfId="0" applyNumberFormat="1" applyFont="1" applyFill="1" applyBorder="1" applyAlignment="1">
      <alignment horizontal="center" wrapText="1"/>
    </xf>
    <xf numFmtId="3" fontId="20" fillId="3" borderId="55" xfId="0" applyNumberFormat="1" applyFont="1" applyFill="1" applyBorder="1" applyAlignment="1">
      <alignment vertical="center"/>
    </xf>
    <xf numFmtId="49" fontId="20" fillId="3" borderId="55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/>
    </xf>
    <xf numFmtId="49" fontId="20" fillId="3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vertical="center"/>
    </xf>
    <xf numFmtId="49" fontId="20" fillId="3" borderId="8" xfId="0" applyNumberFormat="1" applyFont="1" applyFill="1" applyBorder="1" applyAlignment="1">
      <alignment vertical="center"/>
    </xf>
    <xf numFmtId="0" fontId="22" fillId="2" borderId="16" xfId="0" applyFont="1" applyFill="1" applyBorder="1" applyAlignment="1"/>
    <xf numFmtId="49" fontId="20" fillId="3" borderId="55" xfId="0" applyNumberFormat="1" applyFont="1" applyFill="1" applyBorder="1" applyAlignment="1">
      <alignment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vertical="center"/>
    </xf>
    <xf numFmtId="0" fontId="22" fillId="0" borderId="0" xfId="0" applyNumberFormat="1" applyFont="1" applyAlignment="1"/>
    <xf numFmtId="0" fontId="22" fillId="0" borderId="0" xfId="0" applyFont="1" applyAlignment="1"/>
    <xf numFmtId="3" fontId="20" fillId="3" borderId="8" xfId="0" applyNumberFormat="1" applyFont="1" applyFill="1" applyBorder="1" applyAlignment="1">
      <alignment vertical="center"/>
    </xf>
    <xf numFmtId="0" fontId="22" fillId="2" borderId="3" xfId="0" applyFont="1" applyFill="1" applyBorder="1" applyAlignment="1"/>
    <xf numFmtId="0" fontId="20" fillId="3" borderId="8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vertical="center"/>
    </xf>
    <xf numFmtId="0" fontId="22" fillId="2" borderId="1" xfId="0" applyFont="1" applyFill="1" applyBorder="1" applyAlignment="1"/>
    <xf numFmtId="0" fontId="16" fillId="2" borderId="10" xfId="0" applyFont="1" applyFill="1" applyBorder="1" applyAlignment="1"/>
    <xf numFmtId="0" fontId="16" fillId="2" borderId="11" xfId="0" applyFont="1" applyFill="1" applyBorder="1" applyAlignment="1"/>
    <xf numFmtId="3" fontId="16" fillId="2" borderId="11" xfId="0" applyNumberFormat="1" applyFont="1" applyFill="1" applyBorder="1" applyAlignment="1"/>
    <xf numFmtId="0" fontId="16" fillId="2" borderId="9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/>
    </xf>
    <xf numFmtId="0" fontId="22" fillId="0" borderId="14" xfId="0" applyNumberFormat="1" applyFont="1" applyBorder="1" applyAlignment="1"/>
    <xf numFmtId="41" fontId="4" fillId="2" borderId="57" xfId="1" applyFont="1" applyFill="1" applyBorder="1" applyAlignment="1">
      <alignment horizontal="right" vertical="center" wrapText="1"/>
    </xf>
    <xf numFmtId="0" fontId="4" fillId="2" borderId="50" xfId="0" applyNumberFormat="1" applyFont="1" applyFill="1" applyBorder="1" applyAlignment="1">
      <alignment horizontal="center"/>
    </xf>
    <xf numFmtId="0" fontId="4" fillId="2" borderId="58" xfId="0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vertical="center"/>
    </xf>
    <xf numFmtId="49" fontId="17" fillId="9" borderId="33" xfId="0" applyNumberFormat="1" applyFont="1" applyFill="1" applyBorder="1" applyAlignment="1">
      <alignment vertical="center"/>
    </xf>
    <xf numFmtId="0" fontId="12" fillId="9" borderId="34" xfId="0" applyFont="1" applyFill="1" applyBorder="1" applyAlignment="1">
      <alignment vertical="center"/>
    </xf>
    <xf numFmtId="49" fontId="4" fillId="2" borderId="50" xfId="0" applyNumberFormat="1" applyFont="1" applyFill="1" applyBorder="1" applyAlignment="1">
      <alignment wrapText="1"/>
    </xf>
    <xf numFmtId="0" fontId="4" fillId="2" borderId="50" xfId="0" applyFont="1" applyFill="1" applyBorder="1" applyAlignment="1">
      <alignment wrapText="1"/>
    </xf>
    <xf numFmtId="49" fontId="3" fillId="3" borderId="50" xfId="0" applyNumberFormat="1" applyFont="1" applyFill="1" applyBorder="1" applyAlignment="1">
      <alignment wrapText="1"/>
    </xf>
    <xf numFmtId="0" fontId="3" fillId="4" borderId="50" xfId="0" applyFont="1" applyFill="1" applyBorder="1" applyAlignment="1">
      <alignment wrapText="1"/>
    </xf>
    <xf numFmtId="49" fontId="4" fillId="2" borderId="50" xfId="0" applyNumberFormat="1" applyFont="1" applyFill="1" applyBorder="1" applyAlignment="1"/>
    <xf numFmtId="0" fontId="4" fillId="2" borderId="50" xfId="0" applyFont="1" applyFill="1" applyBorder="1" applyAlignment="1"/>
    <xf numFmtId="49" fontId="6" fillId="3" borderId="49" xfId="0" applyNumberFormat="1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295273</xdr:colOff>
      <xdr:row>1</xdr:row>
      <xdr:rowOff>0</xdr:rowOff>
    </xdr:from>
    <xdr:to>
      <xdr:col>7</xdr:col>
      <xdr:colOff>1503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3" y="190500"/>
          <a:ext cx="58293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zoomScale="96" zoomScaleNormal="96" workbookViewId="0">
      <selection activeCell="H87" sqref="H8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70"/>
      <c r="C8" s="70"/>
      <c r="D8" s="2"/>
      <c r="E8" s="70"/>
      <c r="F8" s="70"/>
      <c r="G8" s="70"/>
    </row>
    <row r="9" spans="1:7" ht="12" customHeight="1" x14ac:dyDescent="0.25">
      <c r="A9" s="29"/>
      <c r="B9" s="71" t="s">
        <v>0</v>
      </c>
      <c r="C9" s="72" t="s">
        <v>82</v>
      </c>
      <c r="D9" s="78"/>
      <c r="E9" s="171" t="s">
        <v>1</v>
      </c>
      <c r="F9" s="172"/>
      <c r="G9" s="81">
        <v>50</v>
      </c>
    </row>
    <row r="10" spans="1:7" ht="15" x14ac:dyDescent="0.25">
      <c r="A10" s="29"/>
      <c r="B10" s="73" t="s">
        <v>2</v>
      </c>
      <c r="C10" s="74" t="s">
        <v>83</v>
      </c>
      <c r="D10" s="79"/>
      <c r="E10" s="169" t="s">
        <v>3</v>
      </c>
      <c r="F10" s="170"/>
      <c r="G10" s="75" t="s">
        <v>78</v>
      </c>
    </row>
    <row r="11" spans="1:7" ht="12" customHeight="1" x14ac:dyDescent="0.25">
      <c r="A11" s="29"/>
      <c r="B11" s="73" t="s">
        <v>4</v>
      </c>
      <c r="C11" s="75" t="s">
        <v>95</v>
      </c>
      <c r="D11" s="79"/>
      <c r="E11" s="169" t="s">
        <v>5</v>
      </c>
      <c r="F11" s="170"/>
      <c r="G11" s="82">
        <v>22000</v>
      </c>
    </row>
    <row r="12" spans="1:7" ht="11.25" customHeight="1" x14ac:dyDescent="0.25">
      <c r="A12" s="29"/>
      <c r="B12" s="73" t="s">
        <v>6</v>
      </c>
      <c r="C12" s="76" t="s">
        <v>64</v>
      </c>
      <c r="D12" s="79"/>
      <c r="E12" s="83" t="s">
        <v>7</v>
      </c>
      <c r="F12" s="84"/>
      <c r="G12" s="85">
        <f>(G9*G11)</f>
        <v>1100000</v>
      </c>
    </row>
    <row r="13" spans="1:7" ht="11.25" customHeight="1" x14ac:dyDescent="0.25">
      <c r="A13" s="29"/>
      <c r="B13" s="73" t="s">
        <v>8</v>
      </c>
      <c r="C13" s="75" t="s">
        <v>104</v>
      </c>
      <c r="D13" s="79"/>
      <c r="E13" s="169" t="s">
        <v>9</v>
      </c>
      <c r="F13" s="170"/>
      <c r="G13" s="75" t="s">
        <v>96</v>
      </c>
    </row>
    <row r="14" spans="1:7" ht="27" customHeight="1" x14ac:dyDescent="0.25">
      <c r="A14" s="29"/>
      <c r="B14" s="73" t="s">
        <v>10</v>
      </c>
      <c r="C14" s="76" t="s">
        <v>105</v>
      </c>
      <c r="D14" s="79"/>
      <c r="E14" s="169" t="s">
        <v>11</v>
      </c>
      <c r="F14" s="170"/>
      <c r="G14" s="75" t="s">
        <v>78</v>
      </c>
    </row>
    <row r="15" spans="1:7" ht="13.5" customHeight="1" x14ac:dyDescent="0.25">
      <c r="A15" s="29"/>
      <c r="B15" s="73" t="s">
        <v>12</v>
      </c>
      <c r="C15" s="77" t="s">
        <v>84</v>
      </c>
      <c r="D15" s="80"/>
      <c r="E15" s="173" t="s">
        <v>13</v>
      </c>
      <c r="F15" s="174"/>
      <c r="G15" s="76" t="s">
        <v>97</v>
      </c>
    </row>
    <row r="16" spans="1:7" ht="13.5" customHeight="1" x14ac:dyDescent="0.25">
      <c r="A16" s="29"/>
      <c r="B16" s="64"/>
      <c r="C16" s="65"/>
      <c r="D16" s="66"/>
      <c r="E16" s="67"/>
      <c r="F16" s="68"/>
      <c r="G16" s="69"/>
    </row>
    <row r="17" spans="1:255" ht="12" customHeight="1" x14ac:dyDescent="0.25">
      <c r="A17" s="4"/>
      <c r="B17" s="175" t="s">
        <v>14</v>
      </c>
      <c r="C17" s="176"/>
      <c r="D17" s="176"/>
      <c r="E17" s="176"/>
      <c r="F17" s="176"/>
      <c r="G17" s="176"/>
    </row>
    <row r="18" spans="1:255" ht="12" customHeight="1" x14ac:dyDescent="0.25">
      <c r="A18" s="2"/>
      <c r="B18" s="5"/>
      <c r="C18" s="6"/>
      <c r="D18" s="6"/>
      <c r="E18" s="6"/>
      <c r="F18" s="7"/>
      <c r="G18" s="7"/>
    </row>
    <row r="19" spans="1:255" ht="12" customHeight="1" x14ac:dyDescent="0.25">
      <c r="A19" s="3"/>
      <c r="B19" s="110" t="s">
        <v>15</v>
      </c>
      <c r="C19" s="111"/>
      <c r="D19" s="112"/>
      <c r="E19" s="112"/>
      <c r="F19" s="112"/>
      <c r="G19" s="112"/>
    </row>
    <row r="20" spans="1:255" ht="24" customHeight="1" x14ac:dyDescent="0.25">
      <c r="A20" s="29"/>
      <c r="B20" s="137" t="s">
        <v>16</v>
      </c>
      <c r="C20" s="137" t="s">
        <v>17</v>
      </c>
      <c r="D20" s="137" t="s">
        <v>18</v>
      </c>
      <c r="E20" s="137" t="s">
        <v>19</v>
      </c>
      <c r="F20" s="137" t="s">
        <v>20</v>
      </c>
      <c r="G20" s="137" t="s">
        <v>21</v>
      </c>
    </row>
    <row r="21" spans="1:255" ht="12.75" customHeight="1" x14ac:dyDescent="0.25">
      <c r="A21" s="29"/>
      <c r="B21" s="113" t="s">
        <v>85</v>
      </c>
      <c r="C21" s="114" t="s">
        <v>22</v>
      </c>
      <c r="D21" s="133">
        <v>1</v>
      </c>
      <c r="E21" s="114" t="s">
        <v>86</v>
      </c>
      <c r="F21" s="115">
        <v>20000</v>
      </c>
      <c r="G21" s="115">
        <f>(D21*F21)</f>
        <v>20000</v>
      </c>
    </row>
    <row r="22" spans="1:255" ht="15" customHeight="1" x14ac:dyDescent="0.25">
      <c r="A22" s="29"/>
      <c r="B22" s="87" t="s">
        <v>75</v>
      </c>
      <c r="C22" s="88" t="s">
        <v>22</v>
      </c>
      <c r="D22" s="134">
        <v>0.2</v>
      </c>
      <c r="E22" s="88" t="s">
        <v>86</v>
      </c>
      <c r="F22" s="85">
        <v>20000</v>
      </c>
      <c r="G22" s="85">
        <f>(D22*F22)</f>
        <v>4000</v>
      </c>
    </row>
    <row r="23" spans="1:255" ht="12.75" customHeight="1" x14ac:dyDescent="0.25">
      <c r="A23" s="29"/>
      <c r="B23" s="87" t="s">
        <v>87</v>
      </c>
      <c r="C23" s="88" t="s">
        <v>22</v>
      </c>
      <c r="D23" s="134">
        <v>1</v>
      </c>
      <c r="E23" s="88" t="s">
        <v>90</v>
      </c>
      <c r="F23" s="85">
        <v>20000</v>
      </c>
      <c r="G23" s="85">
        <f>(D23*F23)</f>
        <v>20000</v>
      </c>
    </row>
    <row r="24" spans="1:255" ht="12.75" customHeight="1" x14ac:dyDescent="0.25">
      <c r="A24" s="63"/>
      <c r="B24" s="87" t="s">
        <v>88</v>
      </c>
      <c r="C24" s="88" t="s">
        <v>22</v>
      </c>
      <c r="D24" s="134">
        <v>1</v>
      </c>
      <c r="E24" s="88" t="s">
        <v>90</v>
      </c>
      <c r="F24" s="85">
        <v>20000</v>
      </c>
      <c r="G24" s="85">
        <f t="shared" ref="G24:G25" si="0">(D24*F24)</f>
        <v>20000</v>
      </c>
    </row>
    <row r="25" spans="1:255" ht="12.75" customHeight="1" x14ac:dyDescent="0.25">
      <c r="A25" s="63"/>
      <c r="B25" s="116" t="s">
        <v>89</v>
      </c>
      <c r="C25" s="117" t="s">
        <v>22</v>
      </c>
      <c r="D25" s="135">
        <v>0.2</v>
      </c>
      <c r="E25" s="117" t="s">
        <v>90</v>
      </c>
      <c r="F25" s="118">
        <v>20000</v>
      </c>
      <c r="G25" s="118">
        <f t="shared" si="0"/>
        <v>4000</v>
      </c>
    </row>
    <row r="26" spans="1:255" s="150" customFormat="1" ht="12.75" customHeight="1" x14ac:dyDescent="0.25">
      <c r="A26" s="145"/>
      <c r="B26" s="146" t="s">
        <v>23</v>
      </c>
      <c r="C26" s="147"/>
      <c r="D26" s="147"/>
      <c r="E26" s="147"/>
      <c r="F26" s="148"/>
      <c r="G26" s="136">
        <f>SUM(G21:G25)</f>
        <v>68000</v>
      </c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49"/>
      <c r="DN26" s="149"/>
      <c r="DO26" s="149"/>
      <c r="DP26" s="149"/>
      <c r="DQ26" s="149"/>
      <c r="DR26" s="149"/>
      <c r="DS26" s="149"/>
      <c r="DT26" s="149"/>
      <c r="DU26" s="149"/>
      <c r="DV26" s="149"/>
      <c r="DW26" s="149"/>
      <c r="DX26" s="149"/>
      <c r="DY26" s="149"/>
      <c r="DZ26" s="149"/>
      <c r="EA26" s="149"/>
      <c r="EB26" s="149"/>
      <c r="EC26" s="149"/>
      <c r="ED26" s="149"/>
      <c r="EE26" s="149"/>
      <c r="EF26" s="149"/>
      <c r="EG26" s="149"/>
      <c r="EH26" s="149"/>
      <c r="EI26" s="149"/>
      <c r="EJ26" s="149"/>
      <c r="EK26" s="149"/>
      <c r="EL26" s="149"/>
      <c r="EM26" s="149"/>
      <c r="EN26" s="149"/>
      <c r="EO26" s="149"/>
      <c r="EP26" s="149"/>
      <c r="EQ26" s="149"/>
      <c r="ER26" s="149"/>
      <c r="ES26" s="149"/>
      <c r="ET26" s="149"/>
      <c r="EU26" s="149"/>
      <c r="EV26" s="149"/>
      <c r="EW26" s="149"/>
      <c r="EX26" s="149"/>
      <c r="EY26" s="149"/>
      <c r="EZ26" s="149"/>
      <c r="FA26" s="149"/>
      <c r="FB26" s="149"/>
      <c r="FC26" s="149"/>
      <c r="FD26" s="149"/>
      <c r="FE26" s="149"/>
      <c r="FF26" s="149"/>
      <c r="FG26" s="149"/>
      <c r="FH26" s="149"/>
      <c r="FI26" s="149"/>
      <c r="FJ26" s="149"/>
      <c r="FK26" s="149"/>
      <c r="FL26" s="149"/>
      <c r="FM26" s="149"/>
      <c r="FN26" s="149"/>
      <c r="FO26" s="149"/>
      <c r="FP26" s="149"/>
      <c r="FQ26" s="149"/>
      <c r="FR26" s="149"/>
      <c r="FS26" s="149"/>
      <c r="FT26" s="149"/>
      <c r="FU26" s="149"/>
      <c r="FV26" s="149"/>
      <c r="FW26" s="149"/>
      <c r="FX26" s="149"/>
      <c r="FY26" s="149"/>
      <c r="FZ26" s="149"/>
      <c r="GA26" s="149"/>
      <c r="GB26" s="149"/>
      <c r="GC26" s="149"/>
      <c r="GD26" s="149"/>
      <c r="GE26" s="149"/>
      <c r="GF26" s="149"/>
      <c r="GG26" s="149"/>
      <c r="GH26" s="149"/>
      <c r="GI26" s="149"/>
      <c r="GJ26" s="149"/>
      <c r="GK26" s="149"/>
      <c r="GL26" s="149"/>
      <c r="GM26" s="149"/>
      <c r="GN26" s="149"/>
      <c r="GO26" s="149"/>
      <c r="GP26" s="149"/>
      <c r="GQ26" s="149"/>
      <c r="GR26" s="149"/>
      <c r="GS26" s="149"/>
      <c r="GT26" s="149"/>
      <c r="GU26" s="149"/>
      <c r="GV26" s="149"/>
      <c r="GW26" s="149"/>
      <c r="GX26" s="149"/>
      <c r="GY26" s="149"/>
      <c r="GZ26" s="149"/>
      <c r="HA26" s="149"/>
      <c r="HB26" s="149"/>
      <c r="HC26" s="149"/>
      <c r="HD26" s="149"/>
      <c r="HE26" s="149"/>
      <c r="HF26" s="149"/>
      <c r="HG26" s="149"/>
      <c r="HH26" s="149"/>
      <c r="HI26" s="149"/>
      <c r="HJ26" s="149"/>
      <c r="HK26" s="149"/>
      <c r="HL26" s="149"/>
      <c r="HM26" s="149"/>
      <c r="HN26" s="149"/>
      <c r="HO26" s="149"/>
      <c r="HP26" s="149"/>
      <c r="HQ26" s="149"/>
      <c r="HR26" s="149"/>
      <c r="HS26" s="149"/>
      <c r="HT26" s="149"/>
      <c r="HU26" s="149"/>
      <c r="HV26" s="149"/>
      <c r="HW26" s="149"/>
      <c r="HX26" s="149"/>
      <c r="HY26" s="149"/>
      <c r="HZ26" s="149"/>
      <c r="IA26" s="149"/>
      <c r="IB26" s="149"/>
      <c r="IC26" s="149"/>
      <c r="ID26" s="149"/>
      <c r="IE26" s="149"/>
      <c r="IF26" s="149"/>
      <c r="IG26" s="149"/>
      <c r="IH26" s="149"/>
      <c r="II26" s="149"/>
      <c r="IJ26" s="149"/>
      <c r="IK26" s="149"/>
      <c r="IL26" s="149"/>
      <c r="IM26" s="149"/>
      <c r="IN26" s="149"/>
      <c r="IO26" s="149"/>
      <c r="IP26" s="149"/>
      <c r="IQ26" s="149"/>
      <c r="IR26" s="149"/>
      <c r="IS26" s="149"/>
      <c r="IT26" s="149"/>
      <c r="IU26" s="149"/>
    </row>
    <row r="27" spans="1:255" ht="12" customHeight="1" x14ac:dyDescent="0.25">
      <c r="A27" s="2"/>
      <c r="B27" s="119"/>
      <c r="C27" s="120"/>
      <c r="D27" s="120"/>
      <c r="E27" s="120"/>
      <c r="F27" s="121"/>
      <c r="G27" s="121"/>
    </row>
    <row r="28" spans="1:255" ht="12" customHeight="1" x14ac:dyDescent="0.25">
      <c r="A28" s="3"/>
      <c r="B28" s="8" t="s">
        <v>24</v>
      </c>
      <c r="C28" s="9"/>
      <c r="D28" s="10"/>
      <c r="E28" s="10"/>
      <c r="F28" s="11"/>
      <c r="G28" s="11"/>
    </row>
    <row r="29" spans="1:255" ht="24" customHeight="1" x14ac:dyDescent="0.25">
      <c r="A29" s="3"/>
      <c r="B29" s="138" t="s">
        <v>16</v>
      </c>
      <c r="C29" s="139" t="s">
        <v>17</v>
      </c>
      <c r="D29" s="139" t="s">
        <v>18</v>
      </c>
      <c r="E29" s="138" t="s">
        <v>19</v>
      </c>
      <c r="F29" s="139" t="s">
        <v>20</v>
      </c>
      <c r="G29" s="138" t="s">
        <v>21</v>
      </c>
    </row>
    <row r="30" spans="1:255" ht="12" customHeight="1" x14ac:dyDescent="0.25">
      <c r="A30" s="3"/>
      <c r="B30" s="140"/>
      <c r="C30" s="141"/>
      <c r="D30" s="141"/>
      <c r="E30" s="141"/>
      <c r="F30" s="140"/>
      <c r="G30" s="140"/>
    </row>
    <row r="31" spans="1:255" s="109" customFormat="1" ht="12" customHeight="1" x14ac:dyDescent="0.25">
      <c r="A31" s="107"/>
      <c r="B31" s="144" t="s">
        <v>25</v>
      </c>
      <c r="C31" s="142"/>
      <c r="D31" s="142"/>
      <c r="E31" s="142"/>
      <c r="F31" s="143"/>
      <c r="G31" s="143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</row>
    <row r="32" spans="1:255" ht="12" customHeight="1" x14ac:dyDescent="0.25">
      <c r="A32" s="2"/>
      <c r="B32" s="12"/>
      <c r="C32" s="13"/>
      <c r="D32" s="13"/>
      <c r="E32" s="13"/>
      <c r="F32" s="14"/>
      <c r="G32" s="14"/>
    </row>
    <row r="33" spans="1:255" ht="12" customHeight="1" x14ac:dyDescent="0.25">
      <c r="A33" s="3"/>
      <c r="B33" s="8" t="s">
        <v>26</v>
      </c>
      <c r="C33" s="9"/>
      <c r="D33" s="10"/>
      <c r="E33" s="10"/>
      <c r="F33" s="11"/>
      <c r="G33" s="11"/>
    </row>
    <row r="34" spans="1:255" ht="24" customHeight="1" x14ac:dyDescent="0.25">
      <c r="A34" s="3"/>
      <c r="B34" s="138" t="s">
        <v>16</v>
      </c>
      <c r="C34" s="138" t="s">
        <v>17</v>
      </c>
      <c r="D34" s="138" t="s">
        <v>18</v>
      </c>
      <c r="E34" s="138" t="s">
        <v>19</v>
      </c>
      <c r="F34" s="139" t="s">
        <v>20</v>
      </c>
      <c r="G34" s="138" t="s">
        <v>21</v>
      </c>
    </row>
    <row r="35" spans="1:255" ht="12.75" customHeight="1" x14ac:dyDescent="0.25">
      <c r="A35" s="29"/>
      <c r="B35" s="113" t="s">
        <v>65</v>
      </c>
      <c r="C35" s="114" t="s">
        <v>76</v>
      </c>
      <c r="D35" s="133">
        <v>0.4</v>
      </c>
      <c r="E35" s="114" t="s">
        <v>86</v>
      </c>
      <c r="F35" s="115">
        <v>125000</v>
      </c>
      <c r="G35" s="115">
        <f>D35*F35</f>
        <v>50000</v>
      </c>
    </row>
    <row r="36" spans="1:255" ht="12.75" customHeight="1" x14ac:dyDescent="0.25">
      <c r="A36" s="29"/>
      <c r="B36" s="87" t="s">
        <v>99</v>
      </c>
      <c r="C36" s="88" t="s">
        <v>76</v>
      </c>
      <c r="D36" s="134">
        <v>0.4</v>
      </c>
      <c r="E36" s="88" t="s">
        <v>86</v>
      </c>
      <c r="F36" s="85">
        <v>125000</v>
      </c>
      <c r="G36" s="85">
        <f t="shared" ref="G36:G40" si="1">D36*F36</f>
        <v>50000</v>
      </c>
    </row>
    <row r="37" spans="1:255" ht="12.75" customHeight="1" x14ac:dyDescent="0.25">
      <c r="A37" s="29"/>
      <c r="B37" s="87" t="s">
        <v>98</v>
      </c>
      <c r="C37" s="88" t="s">
        <v>76</v>
      </c>
      <c r="D37" s="134">
        <v>0.2</v>
      </c>
      <c r="E37" s="88" t="s">
        <v>86</v>
      </c>
      <c r="F37" s="85">
        <v>125000</v>
      </c>
      <c r="G37" s="85">
        <f t="shared" si="1"/>
        <v>25000</v>
      </c>
    </row>
    <row r="38" spans="1:255" ht="12.75" customHeight="1" x14ac:dyDescent="0.25">
      <c r="A38" s="29"/>
      <c r="B38" s="87" t="s">
        <v>89</v>
      </c>
      <c r="C38" s="88" t="s">
        <v>76</v>
      </c>
      <c r="D38" s="134">
        <v>0.2</v>
      </c>
      <c r="E38" s="88" t="s">
        <v>91</v>
      </c>
      <c r="F38" s="85">
        <v>125000</v>
      </c>
      <c r="G38" s="85">
        <f t="shared" si="1"/>
        <v>25000</v>
      </c>
    </row>
    <row r="39" spans="1:255" ht="12.75" customHeight="1" x14ac:dyDescent="0.25">
      <c r="A39" s="29"/>
      <c r="B39" s="87" t="s">
        <v>74</v>
      </c>
      <c r="C39" s="88" t="s">
        <v>76</v>
      </c>
      <c r="D39" s="134">
        <v>0.2</v>
      </c>
      <c r="E39" s="88" t="s">
        <v>77</v>
      </c>
      <c r="F39" s="85">
        <v>125000</v>
      </c>
      <c r="G39" s="85">
        <f t="shared" si="1"/>
        <v>25000</v>
      </c>
    </row>
    <row r="40" spans="1:255" ht="12.75" customHeight="1" x14ac:dyDescent="0.25">
      <c r="A40" s="29"/>
      <c r="B40" s="116" t="s">
        <v>62</v>
      </c>
      <c r="C40" s="117" t="s">
        <v>76</v>
      </c>
      <c r="D40" s="135">
        <v>0.6</v>
      </c>
      <c r="E40" s="117" t="s">
        <v>78</v>
      </c>
      <c r="F40" s="118">
        <v>200000</v>
      </c>
      <c r="G40" s="118">
        <f t="shared" si="1"/>
        <v>120000</v>
      </c>
    </row>
    <row r="41" spans="1:255" s="150" customFormat="1" ht="12.75" customHeight="1" x14ac:dyDescent="0.25">
      <c r="A41" s="152"/>
      <c r="B41" s="144" t="s">
        <v>27</v>
      </c>
      <c r="C41" s="153"/>
      <c r="D41" s="153"/>
      <c r="E41" s="153"/>
      <c r="F41" s="154"/>
      <c r="G41" s="151">
        <f>SUM(G35:G40)</f>
        <v>295000</v>
      </c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49"/>
      <c r="BV41" s="149"/>
      <c r="BW41" s="149"/>
      <c r="BX41" s="149"/>
      <c r="BY41" s="149"/>
      <c r="BZ41" s="149"/>
      <c r="CA41" s="149"/>
      <c r="CB41" s="149"/>
      <c r="CC41" s="149"/>
      <c r="CD41" s="149"/>
      <c r="CE41" s="149"/>
      <c r="CF41" s="149"/>
      <c r="CG41" s="149"/>
      <c r="CH41" s="149"/>
      <c r="CI41" s="149"/>
      <c r="CJ41" s="149"/>
      <c r="CK41" s="149"/>
      <c r="CL41" s="149"/>
      <c r="CM41" s="149"/>
      <c r="CN41" s="149"/>
      <c r="CO41" s="149"/>
      <c r="CP41" s="149"/>
      <c r="CQ41" s="149"/>
      <c r="CR41" s="149"/>
      <c r="CS41" s="149"/>
      <c r="CT41" s="149"/>
      <c r="CU41" s="149"/>
      <c r="CV41" s="149"/>
      <c r="CW41" s="149"/>
      <c r="CX41" s="149"/>
      <c r="CY41" s="149"/>
      <c r="CZ41" s="149"/>
      <c r="DA41" s="149"/>
      <c r="DB41" s="149"/>
      <c r="DC41" s="149"/>
      <c r="DD41" s="149"/>
      <c r="DE41" s="149"/>
      <c r="DF41" s="149"/>
      <c r="DG41" s="149"/>
      <c r="DH41" s="149"/>
      <c r="DI41" s="149"/>
      <c r="DJ41" s="149"/>
      <c r="DK41" s="149"/>
      <c r="DL41" s="149"/>
      <c r="DM41" s="149"/>
      <c r="DN41" s="149"/>
      <c r="DO41" s="149"/>
      <c r="DP41" s="149"/>
      <c r="DQ41" s="149"/>
      <c r="DR41" s="149"/>
      <c r="DS41" s="149"/>
      <c r="DT41" s="149"/>
      <c r="DU41" s="149"/>
      <c r="DV41" s="149"/>
      <c r="DW41" s="149"/>
      <c r="DX41" s="149"/>
      <c r="DY41" s="149"/>
      <c r="DZ41" s="149"/>
      <c r="EA41" s="149"/>
      <c r="EB41" s="149"/>
      <c r="EC41" s="149"/>
      <c r="ED41" s="149"/>
      <c r="EE41" s="149"/>
      <c r="EF41" s="149"/>
      <c r="EG41" s="149"/>
      <c r="EH41" s="149"/>
      <c r="EI41" s="149"/>
      <c r="EJ41" s="149"/>
      <c r="EK41" s="149"/>
      <c r="EL41" s="149"/>
      <c r="EM41" s="149"/>
      <c r="EN41" s="149"/>
      <c r="EO41" s="149"/>
      <c r="EP41" s="149"/>
      <c r="EQ41" s="149"/>
      <c r="ER41" s="149"/>
      <c r="ES41" s="149"/>
      <c r="ET41" s="149"/>
      <c r="EU41" s="149"/>
      <c r="EV41" s="149"/>
      <c r="EW41" s="149"/>
      <c r="EX41" s="149"/>
      <c r="EY41" s="149"/>
      <c r="EZ41" s="149"/>
      <c r="FA41" s="149"/>
      <c r="FB41" s="149"/>
      <c r="FC41" s="149"/>
      <c r="FD41" s="149"/>
      <c r="FE41" s="149"/>
      <c r="FF41" s="149"/>
      <c r="FG41" s="149"/>
      <c r="FH41" s="149"/>
      <c r="FI41" s="149"/>
      <c r="FJ41" s="149"/>
      <c r="FK41" s="149"/>
      <c r="FL41" s="149"/>
      <c r="FM41" s="149"/>
      <c r="FN41" s="149"/>
      <c r="FO41" s="149"/>
      <c r="FP41" s="149"/>
      <c r="FQ41" s="149"/>
      <c r="FR41" s="149"/>
      <c r="FS41" s="149"/>
      <c r="FT41" s="149"/>
      <c r="FU41" s="149"/>
      <c r="FV41" s="149"/>
      <c r="FW41" s="149"/>
      <c r="FX41" s="149"/>
      <c r="FY41" s="149"/>
      <c r="FZ41" s="149"/>
      <c r="GA41" s="149"/>
      <c r="GB41" s="149"/>
      <c r="GC41" s="149"/>
      <c r="GD41" s="149"/>
      <c r="GE41" s="149"/>
      <c r="GF41" s="149"/>
      <c r="GG41" s="149"/>
      <c r="GH41" s="149"/>
      <c r="GI41" s="149"/>
      <c r="GJ41" s="149"/>
      <c r="GK41" s="149"/>
      <c r="GL41" s="149"/>
      <c r="GM41" s="149"/>
      <c r="GN41" s="149"/>
      <c r="GO41" s="149"/>
      <c r="GP41" s="149"/>
      <c r="GQ41" s="149"/>
      <c r="GR41" s="149"/>
      <c r="GS41" s="149"/>
      <c r="GT41" s="149"/>
      <c r="GU41" s="149"/>
      <c r="GV41" s="149"/>
      <c r="GW41" s="149"/>
      <c r="GX41" s="149"/>
      <c r="GY41" s="149"/>
      <c r="GZ41" s="149"/>
      <c r="HA41" s="149"/>
      <c r="HB41" s="149"/>
      <c r="HC41" s="149"/>
      <c r="HD41" s="149"/>
      <c r="HE41" s="149"/>
      <c r="HF41" s="149"/>
      <c r="HG41" s="149"/>
      <c r="HH41" s="149"/>
      <c r="HI41" s="149"/>
      <c r="HJ41" s="149"/>
      <c r="HK41" s="149"/>
      <c r="HL41" s="149"/>
      <c r="HM41" s="149"/>
      <c r="HN41" s="149"/>
      <c r="HO41" s="149"/>
      <c r="HP41" s="149"/>
      <c r="HQ41" s="149"/>
      <c r="HR41" s="149"/>
      <c r="HS41" s="149"/>
      <c r="HT41" s="149"/>
      <c r="HU41" s="149"/>
      <c r="HV41" s="149"/>
      <c r="HW41" s="149"/>
      <c r="HX41" s="149"/>
      <c r="HY41" s="149"/>
      <c r="HZ41" s="149"/>
      <c r="IA41" s="149"/>
      <c r="IB41" s="149"/>
      <c r="IC41" s="149"/>
      <c r="ID41" s="149"/>
      <c r="IE41" s="149"/>
      <c r="IF41" s="149"/>
      <c r="IG41" s="149"/>
      <c r="IH41" s="149"/>
      <c r="II41" s="149"/>
      <c r="IJ41" s="149"/>
      <c r="IK41" s="149"/>
      <c r="IL41" s="149"/>
      <c r="IM41" s="149"/>
      <c r="IN41" s="149"/>
      <c r="IO41" s="149"/>
      <c r="IP41" s="149"/>
      <c r="IQ41" s="149"/>
      <c r="IR41" s="149"/>
      <c r="IS41" s="149"/>
      <c r="IT41" s="149"/>
      <c r="IU41" s="149"/>
    </row>
    <row r="42" spans="1:255" s="150" customFormat="1" ht="12" customHeight="1" x14ac:dyDescent="0.25">
      <c r="A42" s="155"/>
      <c r="B42" s="156"/>
      <c r="C42" s="157"/>
      <c r="D42" s="157"/>
      <c r="E42" s="157"/>
      <c r="F42" s="158"/>
      <c r="G42" s="158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  <c r="BR42" s="149"/>
      <c r="BS42" s="149"/>
      <c r="BT42" s="149"/>
      <c r="BU42" s="149"/>
      <c r="BV42" s="149"/>
      <c r="BW42" s="149"/>
      <c r="BX42" s="149"/>
      <c r="BY42" s="149"/>
      <c r="BZ42" s="149"/>
      <c r="CA42" s="149"/>
      <c r="CB42" s="149"/>
      <c r="CC42" s="149"/>
      <c r="CD42" s="149"/>
      <c r="CE42" s="149"/>
      <c r="CF42" s="149"/>
      <c r="CG42" s="149"/>
      <c r="CH42" s="149"/>
      <c r="CI42" s="149"/>
      <c r="CJ42" s="149"/>
      <c r="CK42" s="149"/>
      <c r="CL42" s="149"/>
      <c r="CM42" s="149"/>
      <c r="CN42" s="149"/>
      <c r="CO42" s="149"/>
      <c r="CP42" s="149"/>
      <c r="CQ42" s="149"/>
      <c r="CR42" s="149"/>
      <c r="CS42" s="149"/>
      <c r="CT42" s="149"/>
      <c r="CU42" s="149"/>
      <c r="CV42" s="149"/>
      <c r="CW42" s="149"/>
      <c r="CX42" s="149"/>
      <c r="CY42" s="149"/>
      <c r="CZ42" s="149"/>
      <c r="DA42" s="149"/>
      <c r="DB42" s="149"/>
      <c r="DC42" s="149"/>
      <c r="DD42" s="149"/>
      <c r="DE42" s="149"/>
      <c r="DF42" s="149"/>
      <c r="DG42" s="149"/>
      <c r="DH42" s="149"/>
      <c r="DI42" s="149"/>
      <c r="DJ42" s="149"/>
      <c r="DK42" s="149"/>
      <c r="DL42" s="149"/>
      <c r="DM42" s="149"/>
      <c r="DN42" s="149"/>
      <c r="DO42" s="149"/>
      <c r="DP42" s="149"/>
      <c r="DQ42" s="149"/>
      <c r="DR42" s="149"/>
      <c r="DS42" s="149"/>
      <c r="DT42" s="149"/>
      <c r="DU42" s="149"/>
      <c r="DV42" s="149"/>
      <c r="DW42" s="149"/>
      <c r="DX42" s="149"/>
      <c r="DY42" s="149"/>
      <c r="DZ42" s="149"/>
      <c r="EA42" s="149"/>
      <c r="EB42" s="149"/>
      <c r="EC42" s="149"/>
      <c r="ED42" s="149"/>
      <c r="EE42" s="149"/>
      <c r="EF42" s="149"/>
      <c r="EG42" s="149"/>
      <c r="EH42" s="149"/>
      <c r="EI42" s="149"/>
      <c r="EJ42" s="149"/>
      <c r="EK42" s="149"/>
      <c r="EL42" s="149"/>
      <c r="EM42" s="149"/>
      <c r="EN42" s="149"/>
      <c r="EO42" s="149"/>
      <c r="EP42" s="149"/>
      <c r="EQ42" s="149"/>
      <c r="ER42" s="149"/>
      <c r="ES42" s="149"/>
      <c r="ET42" s="149"/>
      <c r="EU42" s="149"/>
      <c r="EV42" s="149"/>
      <c r="EW42" s="149"/>
      <c r="EX42" s="149"/>
      <c r="EY42" s="149"/>
      <c r="EZ42" s="149"/>
      <c r="FA42" s="149"/>
      <c r="FB42" s="149"/>
      <c r="FC42" s="149"/>
      <c r="FD42" s="149"/>
      <c r="FE42" s="149"/>
      <c r="FF42" s="149"/>
      <c r="FG42" s="149"/>
      <c r="FH42" s="149"/>
      <c r="FI42" s="149"/>
      <c r="FJ42" s="149"/>
      <c r="FK42" s="149"/>
      <c r="FL42" s="149"/>
      <c r="FM42" s="149"/>
      <c r="FN42" s="149"/>
      <c r="FO42" s="149"/>
      <c r="FP42" s="149"/>
      <c r="FQ42" s="149"/>
      <c r="FR42" s="149"/>
      <c r="FS42" s="149"/>
      <c r="FT42" s="149"/>
      <c r="FU42" s="149"/>
      <c r="FV42" s="149"/>
      <c r="FW42" s="149"/>
      <c r="FX42" s="149"/>
      <c r="FY42" s="149"/>
      <c r="FZ42" s="149"/>
      <c r="GA42" s="149"/>
      <c r="GB42" s="149"/>
      <c r="GC42" s="149"/>
      <c r="GD42" s="149"/>
      <c r="GE42" s="149"/>
      <c r="GF42" s="149"/>
      <c r="GG42" s="149"/>
      <c r="GH42" s="149"/>
      <c r="GI42" s="149"/>
      <c r="GJ42" s="149"/>
      <c r="GK42" s="149"/>
      <c r="GL42" s="149"/>
      <c r="GM42" s="149"/>
      <c r="GN42" s="149"/>
      <c r="GO42" s="149"/>
      <c r="GP42" s="149"/>
      <c r="GQ42" s="149"/>
      <c r="GR42" s="149"/>
      <c r="GS42" s="149"/>
      <c r="GT42" s="149"/>
      <c r="GU42" s="149"/>
      <c r="GV42" s="149"/>
      <c r="GW42" s="149"/>
      <c r="GX42" s="149"/>
      <c r="GY42" s="149"/>
      <c r="GZ42" s="149"/>
      <c r="HA42" s="149"/>
      <c r="HB42" s="149"/>
      <c r="HC42" s="149"/>
      <c r="HD42" s="149"/>
      <c r="HE42" s="149"/>
      <c r="HF42" s="149"/>
      <c r="HG42" s="149"/>
      <c r="HH42" s="149"/>
      <c r="HI42" s="149"/>
      <c r="HJ42" s="149"/>
      <c r="HK42" s="149"/>
      <c r="HL42" s="149"/>
      <c r="HM42" s="149"/>
      <c r="HN42" s="149"/>
      <c r="HO42" s="149"/>
      <c r="HP42" s="149"/>
      <c r="HQ42" s="149"/>
      <c r="HR42" s="149"/>
      <c r="HS42" s="149"/>
      <c r="HT42" s="149"/>
      <c r="HU42" s="149"/>
      <c r="HV42" s="149"/>
      <c r="HW42" s="149"/>
      <c r="HX42" s="149"/>
      <c r="HY42" s="149"/>
      <c r="HZ42" s="149"/>
      <c r="IA42" s="149"/>
      <c r="IB42" s="149"/>
      <c r="IC42" s="149"/>
      <c r="ID42" s="149"/>
      <c r="IE42" s="149"/>
      <c r="IF42" s="149"/>
      <c r="IG42" s="149"/>
      <c r="IH42" s="149"/>
      <c r="II42" s="149"/>
      <c r="IJ42" s="149"/>
      <c r="IK42" s="149"/>
      <c r="IL42" s="149"/>
      <c r="IM42" s="149"/>
      <c r="IN42" s="149"/>
      <c r="IO42" s="149"/>
      <c r="IP42" s="149"/>
      <c r="IQ42" s="149"/>
      <c r="IR42" s="149"/>
      <c r="IS42" s="149"/>
      <c r="IT42" s="149"/>
      <c r="IU42" s="149"/>
    </row>
    <row r="43" spans="1:255" s="150" customFormat="1" ht="12" customHeight="1" x14ac:dyDescent="0.25">
      <c r="A43" s="152"/>
      <c r="B43" s="8" t="s">
        <v>28</v>
      </c>
      <c r="C43" s="159"/>
      <c r="D43" s="160"/>
      <c r="E43" s="160"/>
      <c r="F43" s="161"/>
      <c r="G43" s="161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  <c r="BR43" s="149"/>
      <c r="BS43" s="149"/>
      <c r="BT43" s="149"/>
      <c r="BU43" s="149"/>
      <c r="BV43" s="149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  <c r="CG43" s="149"/>
      <c r="CH43" s="149"/>
      <c r="CI43" s="149"/>
      <c r="CJ43" s="149"/>
      <c r="CK43" s="149"/>
      <c r="CL43" s="149"/>
      <c r="CM43" s="149"/>
      <c r="CN43" s="149"/>
      <c r="CO43" s="149"/>
      <c r="CP43" s="149"/>
      <c r="CQ43" s="149"/>
      <c r="CR43" s="149"/>
      <c r="CS43" s="149"/>
      <c r="CT43" s="149"/>
      <c r="CU43" s="149"/>
      <c r="CV43" s="149"/>
      <c r="CW43" s="149"/>
      <c r="CX43" s="149"/>
      <c r="CY43" s="149"/>
      <c r="CZ43" s="149"/>
      <c r="DA43" s="149"/>
      <c r="DB43" s="149"/>
      <c r="DC43" s="149"/>
      <c r="DD43" s="149"/>
      <c r="DE43" s="149"/>
      <c r="DF43" s="149"/>
      <c r="DG43" s="149"/>
      <c r="DH43" s="149"/>
      <c r="DI43" s="149"/>
      <c r="DJ43" s="149"/>
      <c r="DK43" s="149"/>
      <c r="DL43" s="149"/>
      <c r="DM43" s="149"/>
      <c r="DN43" s="149"/>
      <c r="DO43" s="149"/>
      <c r="DP43" s="149"/>
      <c r="DQ43" s="149"/>
      <c r="DR43" s="149"/>
      <c r="DS43" s="149"/>
      <c r="DT43" s="149"/>
      <c r="DU43" s="149"/>
      <c r="DV43" s="149"/>
      <c r="DW43" s="149"/>
      <c r="DX43" s="149"/>
      <c r="DY43" s="149"/>
      <c r="DZ43" s="149"/>
      <c r="EA43" s="149"/>
      <c r="EB43" s="149"/>
      <c r="EC43" s="149"/>
      <c r="ED43" s="149"/>
      <c r="EE43" s="149"/>
      <c r="EF43" s="149"/>
      <c r="EG43" s="149"/>
      <c r="EH43" s="149"/>
      <c r="EI43" s="149"/>
      <c r="EJ43" s="149"/>
      <c r="EK43" s="149"/>
      <c r="EL43" s="149"/>
      <c r="EM43" s="149"/>
      <c r="EN43" s="149"/>
      <c r="EO43" s="149"/>
      <c r="EP43" s="149"/>
      <c r="EQ43" s="149"/>
      <c r="ER43" s="149"/>
      <c r="ES43" s="149"/>
      <c r="ET43" s="149"/>
      <c r="EU43" s="149"/>
      <c r="EV43" s="149"/>
      <c r="EW43" s="149"/>
      <c r="EX43" s="149"/>
      <c r="EY43" s="149"/>
      <c r="EZ43" s="149"/>
      <c r="FA43" s="149"/>
      <c r="FB43" s="149"/>
      <c r="FC43" s="149"/>
      <c r="FD43" s="149"/>
      <c r="FE43" s="149"/>
      <c r="FF43" s="149"/>
      <c r="FG43" s="149"/>
      <c r="FH43" s="149"/>
      <c r="FI43" s="149"/>
      <c r="FJ43" s="149"/>
      <c r="FK43" s="149"/>
      <c r="FL43" s="149"/>
      <c r="FM43" s="149"/>
      <c r="FN43" s="149"/>
      <c r="FO43" s="149"/>
      <c r="FP43" s="149"/>
      <c r="FQ43" s="149"/>
      <c r="FR43" s="149"/>
      <c r="FS43" s="149"/>
      <c r="FT43" s="149"/>
      <c r="FU43" s="149"/>
      <c r="FV43" s="149"/>
      <c r="FW43" s="149"/>
      <c r="FX43" s="149"/>
      <c r="FY43" s="149"/>
      <c r="FZ43" s="149"/>
      <c r="GA43" s="149"/>
      <c r="GB43" s="149"/>
      <c r="GC43" s="149"/>
      <c r="GD43" s="149"/>
      <c r="GE43" s="149"/>
      <c r="GF43" s="149"/>
      <c r="GG43" s="149"/>
      <c r="GH43" s="149"/>
      <c r="GI43" s="149"/>
      <c r="GJ43" s="149"/>
      <c r="GK43" s="149"/>
      <c r="GL43" s="149"/>
      <c r="GM43" s="149"/>
      <c r="GN43" s="149"/>
      <c r="GO43" s="149"/>
      <c r="GP43" s="149"/>
      <c r="GQ43" s="149"/>
      <c r="GR43" s="149"/>
      <c r="GS43" s="149"/>
      <c r="GT43" s="149"/>
      <c r="GU43" s="149"/>
      <c r="GV43" s="149"/>
      <c r="GW43" s="149"/>
      <c r="GX43" s="149"/>
      <c r="GY43" s="149"/>
      <c r="GZ43" s="149"/>
      <c r="HA43" s="149"/>
      <c r="HB43" s="149"/>
      <c r="HC43" s="149"/>
      <c r="HD43" s="149"/>
      <c r="HE43" s="149"/>
      <c r="HF43" s="149"/>
      <c r="HG43" s="149"/>
      <c r="HH43" s="149"/>
      <c r="HI43" s="149"/>
      <c r="HJ43" s="149"/>
      <c r="HK43" s="149"/>
      <c r="HL43" s="149"/>
      <c r="HM43" s="149"/>
      <c r="HN43" s="149"/>
      <c r="HO43" s="149"/>
      <c r="HP43" s="149"/>
      <c r="HQ43" s="149"/>
      <c r="HR43" s="149"/>
      <c r="HS43" s="149"/>
      <c r="HT43" s="149"/>
      <c r="HU43" s="149"/>
      <c r="HV43" s="149"/>
      <c r="HW43" s="149"/>
      <c r="HX43" s="149"/>
      <c r="HY43" s="149"/>
      <c r="HZ43" s="149"/>
      <c r="IA43" s="149"/>
      <c r="IB43" s="149"/>
      <c r="IC43" s="149"/>
      <c r="ID43" s="149"/>
      <c r="IE43" s="149"/>
      <c r="IF43" s="149"/>
      <c r="IG43" s="149"/>
      <c r="IH43" s="149"/>
      <c r="II43" s="149"/>
      <c r="IJ43" s="149"/>
      <c r="IK43" s="149"/>
      <c r="IL43" s="149"/>
      <c r="IM43" s="149"/>
      <c r="IN43" s="149"/>
      <c r="IO43" s="149"/>
      <c r="IP43" s="149"/>
      <c r="IQ43" s="149"/>
      <c r="IR43" s="149"/>
      <c r="IS43" s="149"/>
      <c r="IT43" s="149"/>
      <c r="IU43" s="149"/>
    </row>
    <row r="44" spans="1:255" s="150" customFormat="1" ht="24" customHeight="1" x14ac:dyDescent="0.25">
      <c r="A44" s="152"/>
      <c r="B44" s="139" t="s">
        <v>29</v>
      </c>
      <c r="C44" s="139" t="s">
        <v>30</v>
      </c>
      <c r="D44" s="139" t="s">
        <v>31</v>
      </c>
      <c r="E44" s="139" t="s">
        <v>19</v>
      </c>
      <c r="F44" s="139" t="s">
        <v>20</v>
      </c>
      <c r="G44" s="139" t="s">
        <v>21</v>
      </c>
      <c r="H44" s="149"/>
      <c r="I44" s="149"/>
      <c r="J44" s="149"/>
      <c r="K44" s="162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49"/>
      <c r="BR44" s="149"/>
      <c r="BS44" s="149"/>
      <c r="BT44" s="149"/>
      <c r="BU44" s="149"/>
      <c r="BV44" s="149"/>
      <c r="BW44" s="149"/>
      <c r="BX44" s="149"/>
      <c r="BY44" s="149"/>
      <c r="BZ44" s="149"/>
      <c r="CA44" s="149"/>
      <c r="CB44" s="149"/>
      <c r="CC44" s="149"/>
      <c r="CD44" s="149"/>
      <c r="CE44" s="149"/>
      <c r="CF44" s="149"/>
      <c r="CG44" s="149"/>
      <c r="CH44" s="149"/>
      <c r="CI44" s="149"/>
      <c r="CJ44" s="149"/>
      <c r="CK44" s="149"/>
      <c r="CL44" s="149"/>
      <c r="CM44" s="149"/>
      <c r="CN44" s="149"/>
      <c r="CO44" s="149"/>
      <c r="CP44" s="149"/>
      <c r="CQ44" s="149"/>
      <c r="CR44" s="149"/>
      <c r="CS44" s="149"/>
      <c r="CT44" s="149"/>
      <c r="CU44" s="149"/>
      <c r="CV44" s="149"/>
      <c r="CW44" s="149"/>
      <c r="CX44" s="149"/>
      <c r="CY44" s="149"/>
      <c r="CZ44" s="149"/>
      <c r="DA44" s="149"/>
      <c r="DB44" s="149"/>
      <c r="DC44" s="149"/>
      <c r="DD44" s="149"/>
      <c r="DE44" s="149"/>
      <c r="DF44" s="149"/>
      <c r="DG44" s="149"/>
      <c r="DH44" s="149"/>
      <c r="DI44" s="149"/>
      <c r="DJ44" s="149"/>
      <c r="DK44" s="149"/>
      <c r="DL44" s="149"/>
      <c r="DM44" s="149"/>
      <c r="DN44" s="149"/>
      <c r="DO44" s="149"/>
      <c r="DP44" s="149"/>
      <c r="DQ44" s="149"/>
      <c r="DR44" s="149"/>
      <c r="DS44" s="149"/>
      <c r="DT44" s="149"/>
      <c r="DU44" s="149"/>
      <c r="DV44" s="149"/>
      <c r="DW44" s="149"/>
      <c r="DX44" s="149"/>
      <c r="DY44" s="149"/>
      <c r="DZ44" s="149"/>
      <c r="EA44" s="149"/>
      <c r="EB44" s="149"/>
      <c r="EC44" s="149"/>
      <c r="ED44" s="149"/>
      <c r="EE44" s="149"/>
      <c r="EF44" s="149"/>
      <c r="EG44" s="149"/>
      <c r="EH44" s="149"/>
      <c r="EI44" s="149"/>
      <c r="EJ44" s="149"/>
      <c r="EK44" s="149"/>
      <c r="EL44" s="149"/>
      <c r="EM44" s="149"/>
      <c r="EN44" s="149"/>
      <c r="EO44" s="149"/>
      <c r="EP44" s="149"/>
      <c r="EQ44" s="149"/>
      <c r="ER44" s="149"/>
      <c r="ES44" s="149"/>
      <c r="ET44" s="149"/>
      <c r="EU44" s="149"/>
      <c r="EV44" s="149"/>
      <c r="EW44" s="149"/>
      <c r="EX44" s="149"/>
      <c r="EY44" s="149"/>
      <c r="EZ44" s="149"/>
      <c r="FA44" s="149"/>
      <c r="FB44" s="149"/>
      <c r="FC44" s="149"/>
      <c r="FD44" s="149"/>
      <c r="FE44" s="149"/>
      <c r="FF44" s="149"/>
      <c r="FG44" s="149"/>
      <c r="FH44" s="149"/>
      <c r="FI44" s="149"/>
      <c r="FJ44" s="149"/>
      <c r="FK44" s="149"/>
      <c r="FL44" s="149"/>
      <c r="FM44" s="149"/>
      <c r="FN44" s="149"/>
      <c r="FO44" s="149"/>
      <c r="FP44" s="149"/>
      <c r="FQ44" s="149"/>
      <c r="FR44" s="149"/>
      <c r="FS44" s="149"/>
      <c r="FT44" s="149"/>
      <c r="FU44" s="149"/>
      <c r="FV44" s="149"/>
      <c r="FW44" s="149"/>
      <c r="FX44" s="149"/>
      <c r="FY44" s="149"/>
      <c r="FZ44" s="149"/>
      <c r="GA44" s="149"/>
      <c r="GB44" s="149"/>
      <c r="GC44" s="149"/>
      <c r="GD44" s="149"/>
      <c r="GE44" s="149"/>
      <c r="GF44" s="149"/>
      <c r="GG44" s="149"/>
      <c r="GH44" s="149"/>
      <c r="GI44" s="149"/>
      <c r="GJ44" s="149"/>
      <c r="GK44" s="149"/>
      <c r="GL44" s="149"/>
      <c r="GM44" s="149"/>
      <c r="GN44" s="149"/>
      <c r="GO44" s="149"/>
      <c r="GP44" s="149"/>
      <c r="GQ44" s="149"/>
      <c r="GR44" s="149"/>
      <c r="GS44" s="149"/>
      <c r="GT44" s="149"/>
      <c r="GU44" s="149"/>
      <c r="GV44" s="149"/>
      <c r="GW44" s="149"/>
      <c r="GX44" s="149"/>
      <c r="GY44" s="149"/>
      <c r="GZ44" s="149"/>
      <c r="HA44" s="149"/>
      <c r="HB44" s="149"/>
      <c r="HC44" s="149"/>
      <c r="HD44" s="149"/>
      <c r="HE44" s="149"/>
      <c r="HF44" s="149"/>
      <c r="HG44" s="149"/>
      <c r="HH44" s="149"/>
      <c r="HI44" s="149"/>
      <c r="HJ44" s="149"/>
      <c r="HK44" s="149"/>
      <c r="HL44" s="149"/>
      <c r="HM44" s="149"/>
      <c r="HN44" s="149"/>
      <c r="HO44" s="149"/>
      <c r="HP44" s="149"/>
      <c r="HQ44" s="149"/>
      <c r="HR44" s="149"/>
      <c r="HS44" s="149"/>
      <c r="HT44" s="149"/>
      <c r="HU44" s="149"/>
      <c r="HV44" s="149"/>
      <c r="HW44" s="149"/>
      <c r="HX44" s="149"/>
      <c r="HY44" s="149"/>
      <c r="HZ44" s="149"/>
      <c r="IA44" s="149"/>
      <c r="IB44" s="149"/>
      <c r="IC44" s="149"/>
      <c r="ID44" s="149"/>
      <c r="IE44" s="149"/>
      <c r="IF44" s="149"/>
      <c r="IG44" s="149"/>
      <c r="IH44" s="149"/>
      <c r="II44" s="149"/>
      <c r="IJ44" s="149"/>
      <c r="IK44" s="149"/>
      <c r="IL44" s="149"/>
      <c r="IM44" s="149"/>
      <c r="IN44" s="149"/>
      <c r="IO44" s="149"/>
      <c r="IP44" s="149"/>
      <c r="IQ44" s="149"/>
      <c r="IR44" s="149"/>
      <c r="IS44" s="149"/>
      <c r="IT44" s="149"/>
      <c r="IU44" s="149"/>
    </row>
    <row r="45" spans="1:255" ht="12.75" customHeight="1" x14ac:dyDescent="0.25">
      <c r="A45" s="29"/>
      <c r="B45" s="122" t="s">
        <v>66</v>
      </c>
      <c r="C45" s="123" t="s">
        <v>63</v>
      </c>
      <c r="D45" s="123">
        <v>160</v>
      </c>
      <c r="E45" s="123" t="s">
        <v>86</v>
      </c>
      <c r="F45" s="124">
        <v>200</v>
      </c>
      <c r="G45" s="163">
        <f>D45*F45</f>
        <v>32000</v>
      </c>
      <c r="K45" s="62"/>
    </row>
    <row r="46" spans="1:255" ht="12.75" customHeight="1" x14ac:dyDescent="0.25">
      <c r="A46" s="29"/>
      <c r="B46" s="89" t="s">
        <v>67</v>
      </c>
      <c r="C46" s="90"/>
      <c r="D46" s="164"/>
      <c r="E46" s="90"/>
      <c r="F46" s="91"/>
      <c r="G46" s="91">
        <f>(D46*F46)</f>
        <v>0</v>
      </c>
    </row>
    <row r="47" spans="1:255" ht="12.75" customHeight="1" x14ac:dyDescent="0.25">
      <c r="A47" s="29"/>
      <c r="B47" s="86" t="s">
        <v>68</v>
      </c>
      <c r="C47" s="90" t="s">
        <v>63</v>
      </c>
      <c r="D47" s="164">
        <v>300</v>
      </c>
      <c r="E47" s="90" t="s">
        <v>101</v>
      </c>
      <c r="F47" s="91">
        <v>392</v>
      </c>
      <c r="G47" s="91">
        <f>(D47*F47)</f>
        <v>117600</v>
      </c>
    </row>
    <row r="48" spans="1:255" ht="12.75" customHeight="1" x14ac:dyDescent="0.25">
      <c r="A48" s="29"/>
      <c r="B48" s="86" t="s">
        <v>79</v>
      </c>
      <c r="C48" s="90" t="s">
        <v>63</v>
      </c>
      <c r="D48" s="92">
        <v>400</v>
      </c>
      <c r="E48" s="90" t="s">
        <v>92</v>
      </c>
      <c r="F48" s="91">
        <v>424</v>
      </c>
      <c r="G48" s="91">
        <f t="shared" ref="G48:G52" si="2">(D48*F48)</f>
        <v>169600</v>
      </c>
    </row>
    <row r="49" spans="1:7" ht="12.75" customHeight="1" x14ac:dyDescent="0.25">
      <c r="A49" s="29"/>
      <c r="B49" s="89" t="s">
        <v>69</v>
      </c>
      <c r="C49" s="92"/>
      <c r="D49" s="92"/>
      <c r="E49" s="92"/>
      <c r="F49" s="91"/>
      <c r="G49" s="91"/>
    </row>
    <row r="50" spans="1:7" ht="12.75" customHeight="1" x14ac:dyDescent="0.25">
      <c r="A50" s="29"/>
      <c r="B50" s="86" t="s">
        <v>70</v>
      </c>
      <c r="C50" s="92" t="s">
        <v>103</v>
      </c>
      <c r="D50" s="92">
        <v>0.2</v>
      </c>
      <c r="E50" s="90" t="s">
        <v>100</v>
      </c>
      <c r="F50" s="91">
        <v>10000</v>
      </c>
      <c r="G50" s="91">
        <f t="shared" si="2"/>
        <v>2000</v>
      </c>
    </row>
    <row r="51" spans="1:7" ht="12.75" customHeight="1" x14ac:dyDescent="0.25">
      <c r="A51" s="29"/>
      <c r="B51" s="86" t="s">
        <v>71</v>
      </c>
      <c r="C51" s="92" t="s">
        <v>103</v>
      </c>
      <c r="D51" s="92">
        <v>1</v>
      </c>
      <c r="E51" s="92" t="s">
        <v>80</v>
      </c>
      <c r="F51" s="91">
        <v>11000</v>
      </c>
      <c r="G51" s="91">
        <f t="shared" si="2"/>
        <v>11000</v>
      </c>
    </row>
    <row r="52" spans="1:7" ht="12.75" customHeight="1" x14ac:dyDescent="0.25">
      <c r="A52" s="29"/>
      <c r="B52" s="89" t="s">
        <v>72</v>
      </c>
      <c r="C52" s="90"/>
      <c r="D52" s="164"/>
      <c r="E52" s="90"/>
      <c r="F52" s="91"/>
      <c r="G52" s="91">
        <f t="shared" si="2"/>
        <v>0</v>
      </c>
    </row>
    <row r="53" spans="1:7" ht="12.75" customHeight="1" x14ac:dyDescent="0.25">
      <c r="A53" s="29"/>
      <c r="B53" s="86" t="s">
        <v>73</v>
      </c>
      <c r="C53" s="90" t="s">
        <v>81</v>
      </c>
      <c r="D53" s="164">
        <v>2</v>
      </c>
      <c r="E53" s="90" t="s">
        <v>86</v>
      </c>
      <c r="F53" s="91">
        <v>2500</v>
      </c>
      <c r="G53" s="91">
        <f>D53*F53</f>
        <v>5000</v>
      </c>
    </row>
    <row r="54" spans="1:7" ht="12.75" customHeight="1" x14ac:dyDescent="0.25">
      <c r="A54" s="29"/>
      <c r="B54" s="89" t="s">
        <v>93</v>
      </c>
      <c r="C54" s="90"/>
      <c r="D54" s="164"/>
      <c r="E54" s="90"/>
      <c r="F54" s="91"/>
      <c r="G54" s="91"/>
    </row>
    <row r="55" spans="1:7" ht="12.75" customHeight="1" x14ac:dyDescent="0.25">
      <c r="A55" s="29"/>
      <c r="B55" s="125" t="s">
        <v>94</v>
      </c>
      <c r="C55" s="126" t="s">
        <v>103</v>
      </c>
      <c r="D55" s="165">
        <v>0.2</v>
      </c>
      <c r="E55" s="126" t="s">
        <v>102</v>
      </c>
      <c r="F55" s="127">
        <v>10000</v>
      </c>
      <c r="G55" s="127">
        <f t="shared" ref="G55" si="3">D55*F55</f>
        <v>2000</v>
      </c>
    </row>
    <row r="56" spans="1:7" ht="13.5" customHeight="1" x14ac:dyDescent="0.25">
      <c r="A56" s="3"/>
      <c r="B56" s="15" t="s">
        <v>32</v>
      </c>
      <c r="C56" s="16"/>
      <c r="D56" s="16"/>
      <c r="E56" s="16"/>
      <c r="F56" s="17"/>
      <c r="G56" s="151">
        <f>SUM(G45:G55)</f>
        <v>339200</v>
      </c>
    </row>
    <row r="57" spans="1:7" ht="12" customHeight="1" x14ac:dyDescent="0.25">
      <c r="A57" s="2"/>
      <c r="B57" s="12"/>
      <c r="C57" s="13"/>
      <c r="D57" s="13"/>
      <c r="E57" s="18"/>
      <c r="F57" s="14"/>
      <c r="G57" s="14"/>
    </row>
    <row r="58" spans="1:7" ht="12" customHeight="1" x14ac:dyDescent="0.25">
      <c r="A58" s="3"/>
      <c r="B58" s="8" t="s">
        <v>33</v>
      </c>
      <c r="C58" s="9"/>
      <c r="D58" s="10"/>
      <c r="E58" s="10"/>
      <c r="F58" s="11"/>
      <c r="G58" s="11"/>
    </row>
    <row r="59" spans="1:7" ht="24" customHeight="1" x14ac:dyDescent="0.25">
      <c r="A59" s="3"/>
      <c r="B59" s="138" t="s">
        <v>34</v>
      </c>
      <c r="C59" s="139" t="s">
        <v>30</v>
      </c>
      <c r="D59" s="139" t="s">
        <v>31</v>
      </c>
      <c r="E59" s="138" t="s">
        <v>19</v>
      </c>
      <c r="F59" s="139" t="s">
        <v>20</v>
      </c>
      <c r="G59" s="138" t="s">
        <v>21</v>
      </c>
    </row>
    <row r="60" spans="1:7" ht="12.75" customHeight="1" x14ac:dyDescent="0.25">
      <c r="A60" s="4"/>
      <c r="B60" s="128"/>
      <c r="C60" s="129"/>
      <c r="D60" s="130"/>
      <c r="E60" s="131"/>
      <c r="F60" s="132"/>
      <c r="G60" s="130"/>
    </row>
    <row r="61" spans="1:7" ht="13.5" customHeight="1" x14ac:dyDescent="0.25">
      <c r="A61" s="3"/>
      <c r="B61" s="15" t="s">
        <v>35</v>
      </c>
      <c r="C61" s="16"/>
      <c r="D61" s="16"/>
      <c r="E61" s="16"/>
      <c r="F61" s="17"/>
      <c r="G61" s="166"/>
    </row>
    <row r="62" spans="1:7" ht="12" customHeight="1" x14ac:dyDescent="0.25">
      <c r="A62" s="2"/>
      <c r="B62" s="32"/>
      <c r="C62" s="32"/>
      <c r="D62" s="32"/>
      <c r="E62" s="32"/>
      <c r="F62" s="33"/>
      <c r="G62" s="33"/>
    </row>
    <row r="63" spans="1:7" ht="12" customHeight="1" x14ac:dyDescent="0.25">
      <c r="A63" s="29"/>
      <c r="B63" s="34" t="s">
        <v>36</v>
      </c>
      <c r="C63" s="35"/>
      <c r="D63" s="35"/>
      <c r="E63" s="35"/>
      <c r="F63" s="35"/>
      <c r="G63" s="93">
        <f>G26+G41+G56+G61</f>
        <v>702200</v>
      </c>
    </row>
    <row r="64" spans="1:7" ht="12" customHeight="1" x14ac:dyDescent="0.25">
      <c r="A64" s="29"/>
      <c r="B64" s="36" t="s">
        <v>37</v>
      </c>
      <c r="C64" s="20"/>
      <c r="D64" s="20"/>
      <c r="E64" s="20"/>
      <c r="F64" s="20"/>
      <c r="G64" s="94">
        <f>G63*0.05</f>
        <v>35110</v>
      </c>
    </row>
    <row r="65" spans="1:7" ht="12" customHeight="1" x14ac:dyDescent="0.25">
      <c r="A65" s="29"/>
      <c r="B65" s="37" t="s">
        <v>38</v>
      </c>
      <c r="C65" s="19"/>
      <c r="D65" s="19"/>
      <c r="E65" s="19"/>
      <c r="F65" s="19"/>
      <c r="G65" s="95">
        <f>G64+G63</f>
        <v>737310</v>
      </c>
    </row>
    <row r="66" spans="1:7" ht="12" customHeight="1" x14ac:dyDescent="0.25">
      <c r="A66" s="29"/>
      <c r="B66" s="36" t="s">
        <v>39</v>
      </c>
      <c r="C66" s="20"/>
      <c r="D66" s="20"/>
      <c r="E66" s="20"/>
      <c r="F66" s="20"/>
      <c r="G66" s="94">
        <f>G12</f>
        <v>1100000</v>
      </c>
    </row>
    <row r="67" spans="1:7" ht="12" customHeight="1" x14ac:dyDescent="0.25">
      <c r="A67" s="29"/>
      <c r="B67" s="38" t="s">
        <v>40</v>
      </c>
      <c r="C67" s="96"/>
      <c r="D67" s="96"/>
      <c r="E67" s="96"/>
      <c r="F67" s="96"/>
      <c r="G67" s="97">
        <f>G66-G65</f>
        <v>362690</v>
      </c>
    </row>
    <row r="68" spans="1:7" ht="12" customHeight="1" x14ac:dyDescent="0.25">
      <c r="A68" s="29"/>
      <c r="B68" s="30" t="s">
        <v>41</v>
      </c>
      <c r="C68" s="31"/>
      <c r="D68" s="31"/>
      <c r="E68" s="31"/>
      <c r="F68" s="31"/>
      <c r="G68" s="26"/>
    </row>
    <row r="69" spans="1:7" ht="12.75" customHeight="1" thickBot="1" x14ac:dyDescent="0.3">
      <c r="A69" s="29"/>
      <c r="B69" s="39"/>
      <c r="C69" s="31"/>
      <c r="D69" s="31"/>
      <c r="E69" s="31"/>
      <c r="F69" s="31"/>
      <c r="G69" s="26"/>
    </row>
    <row r="70" spans="1:7" ht="12" customHeight="1" x14ac:dyDescent="0.25">
      <c r="A70" s="29"/>
      <c r="B70" s="48" t="s">
        <v>42</v>
      </c>
      <c r="C70" s="49"/>
      <c r="D70" s="49"/>
      <c r="E70" s="49"/>
      <c r="F70" s="50"/>
      <c r="G70" s="26"/>
    </row>
    <row r="71" spans="1:7" ht="12" customHeight="1" x14ac:dyDescent="0.25">
      <c r="A71" s="29"/>
      <c r="B71" s="51" t="s">
        <v>43</v>
      </c>
      <c r="C71" s="28"/>
      <c r="D71" s="28"/>
      <c r="E71" s="28"/>
      <c r="F71" s="52"/>
      <c r="G71" s="26"/>
    </row>
    <row r="72" spans="1:7" ht="12" customHeight="1" x14ac:dyDescent="0.25">
      <c r="A72" s="29"/>
      <c r="B72" s="51" t="s">
        <v>44</v>
      </c>
      <c r="C72" s="28"/>
      <c r="D72" s="28"/>
      <c r="E72" s="28"/>
      <c r="F72" s="52"/>
      <c r="G72" s="26"/>
    </row>
    <row r="73" spans="1:7" ht="12" customHeight="1" x14ac:dyDescent="0.25">
      <c r="A73" s="29"/>
      <c r="B73" s="51" t="s">
        <v>45</v>
      </c>
      <c r="C73" s="28"/>
      <c r="D73" s="28"/>
      <c r="E73" s="28"/>
      <c r="F73" s="52"/>
      <c r="G73" s="26"/>
    </row>
    <row r="74" spans="1:7" ht="12" customHeight="1" x14ac:dyDescent="0.25">
      <c r="A74" s="29"/>
      <c r="B74" s="51" t="s">
        <v>46</v>
      </c>
      <c r="C74" s="28"/>
      <c r="D74" s="28"/>
      <c r="E74" s="28"/>
      <c r="F74" s="52"/>
      <c r="G74" s="26"/>
    </row>
    <row r="75" spans="1:7" ht="12" customHeight="1" x14ac:dyDescent="0.25">
      <c r="A75" s="29"/>
      <c r="B75" s="51" t="s">
        <v>47</v>
      </c>
      <c r="C75" s="28"/>
      <c r="D75" s="28"/>
      <c r="E75" s="28"/>
      <c r="F75" s="52"/>
      <c r="G75" s="26"/>
    </row>
    <row r="76" spans="1:7" ht="12.75" customHeight="1" thickBot="1" x14ac:dyDescent="0.3">
      <c r="A76" s="29"/>
      <c r="B76" s="53" t="s">
        <v>48</v>
      </c>
      <c r="C76" s="54"/>
      <c r="D76" s="54"/>
      <c r="E76" s="54"/>
      <c r="F76" s="55"/>
      <c r="G76" s="26"/>
    </row>
    <row r="77" spans="1:7" ht="12.75" customHeight="1" x14ac:dyDescent="0.25">
      <c r="A77" s="29"/>
      <c r="B77" s="46"/>
      <c r="C77" s="28"/>
      <c r="D77" s="28"/>
      <c r="E77" s="28"/>
      <c r="F77" s="28"/>
      <c r="G77" s="26"/>
    </row>
    <row r="78" spans="1:7" ht="15" customHeight="1" thickBot="1" x14ac:dyDescent="0.3">
      <c r="A78" s="29"/>
      <c r="B78" s="167" t="s">
        <v>49</v>
      </c>
      <c r="C78" s="168"/>
      <c r="D78" s="45"/>
      <c r="E78" s="22"/>
      <c r="F78" s="22"/>
      <c r="G78" s="26"/>
    </row>
    <row r="79" spans="1:7" ht="12" customHeight="1" x14ac:dyDescent="0.25">
      <c r="A79" s="29"/>
      <c r="B79" s="41" t="s">
        <v>34</v>
      </c>
      <c r="C79" s="23" t="s">
        <v>50</v>
      </c>
      <c r="D79" s="42" t="s">
        <v>51</v>
      </c>
      <c r="E79" s="22"/>
      <c r="F79" s="22"/>
      <c r="G79" s="26"/>
    </row>
    <row r="80" spans="1:7" ht="12" customHeight="1" x14ac:dyDescent="0.25">
      <c r="A80" s="29"/>
      <c r="B80" s="43" t="s">
        <v>52</v>
      </c>
      <c r="C80" s="98">
        <f>G26</f>
        <v>68000</v>
      </c>
      <c r="D80" s="99">
        <f>(C80/C86)</f>
        <v>9.2227150045435441E-2</v>
      </c>
      <c r="E80" s="22"/>
      <c r="F80" s="22"/>
      <c r="G80" s="26"/>
    </row>
    <row r="81" spans="1:7" ht="12" customHeight="1" x14ac:dyDescent="0.25">
      <c r="A81" s="29"/>
      <c r="B81" s="43" t="s">
        <v>53</v>
      </c>
      <c r="C81" s="100">
        <v>0</v>
      </c>
      <c r="D81" s="99">
        <v>0</v>
      </c>
      <c r="E81" s="22"/>
      <c r="F81" s="22"/>
      <c r="G81" s="26"/>
    </row>
    <row r="82" spans="1:7" ht="12" customHeight="1" x14ac:dyDescent="0.25">
      <c r="A82" s="29"/>
      <c r="B82" s="43" t="s">
        <v>54</v>
      </c>
      <c r="C82" s="98">
        <f>G41</f>
        <v>295000</v>
      </c>
      <c r="D82" s="99">
        <f>(C82/C86)</f>
        <v>0.40010307740299195</v>
      </c>
      <c r="E82" s="22"/>
      <c r="F82" s="22"/>
      <c r="G82" s="26"/>
    </row>
    <row r="83" spans="1:7" ht="12" customHeight="1" x14ac:dyDescent="0.25">
      <c r="A83" s="29"/>
      <c r="B83" s="43" t="s">
        <v>29</v>
      </c>
      <c r="C83" s="98">
        <f>G56</f>
        <v>339200</v>
      </c>
      <c r="D83" s="99">
        <f>(C83/C86)</f>
        <v>0.46005072493252497</v>
      </c>
      <c r="E83" s="22"/>
      <c r="F83" s="22"/>
      <c r="G83" s="26"/>
    </row>
    <row r="84" spans="1:7" ht="12" customHeight="1" x14ac:dyDescent="0.25">
      <c r="A84" s="29"/>
      <c r="B84" s="43" t="s">
        <v>55</v>
      </c>
      <c r="C84" s="101">
        <v>0</v>
      </c>
      <c r="D84" s="99">
        <f>(C84/C86)</f>
        <v>0</v>
      </c>
      <c r="E84" s="25"/>
      <c r="F84" s="25"/>
      <c r="G84" s="26"/>
    </row>
    <row r="85" spans="1:7" ht="12" customHeight="1" x14ac:dyDescent="0.25">
      <c r="A85" s="29"/>
      <c r="B85" s="43" t="s">
        <v>56</v>
      </c>
      <c r="C85" s="101">
        <f>G64</f>
        <v>35110</v>
      </c>
      <c r="D85" s="99">
        <f>(C85/C86)</f>
        <v>4.7619047619047616E-2</v>
      </c>
      <c r="E85" s="25"/>
      <c r="F85" s="25"/>
      <c r="G85" s="26"/>
    </row>
    <row r="86" spans="1:7" ht="12.75" customHeight="1" thickBot="1" x14ac:dyDescent="0.3">
      <c r="A86" s="29"/>
      <c r="B86" s="44" t="s">
        <v>57</v>
      </c>
      <c r="C86" s="102">
        <f>SUM(C80:C85)</f>
        <v>737310</v>
      </c>
      <c r="D86" s="103">
        <f>SUM(D80:D85)</f>
        <v>1</v>
      </c>
      <c r="E86" s="25"/>
      <c r="F86" s="25"/>
      <c r="G86" s="26"/>
    </row>
    <row r="87" spans="1:7" ht="12" customHeight="1" x14ac:dyDescent="0.25">
      <c r="A87" s="29"/>
      <c r="B87" s="39"/>
      <c r="C87" s="31"/>
      <c r="D87" s="31"/>
      <c r="E87" s="31"/>
      <c r="F87" s="31"/>
      <c r="G87" s="26"/>
    </row>
    <row r="88" spans="1:7" ht="12.75" customHeight="1" x14ac:dyDescent="0.25">
      <c r="A88" s="29"/>
      <c r="B88" s="40"/>
      <c r="C88" s="31"/>
      <c r="D88" s="31"/>
      <c r="E88" s="31"/>
      <c r="F88" s="31"/>
      <c r="G88" s="26"/>
    </row>
    <row r="89" spans="1:7" ht="12" customHeight="1" thickBot="1" x14ac:dyDescent="0.3">
      <c r="A89" s="21"/>
      <c r="B89" s="57"/>
      <c r="C89" s="58" t="s">
        <v>58</v>
      </c>
      <c r="D89" s="59"/>
      <c r="E89" s="60"/>
      <c r="F89" s="24"/>
      <c r="G89" s="26"/>
    </row>
    <row r="90" spans="1:7" ht="12" customHeight="1" x14ac:dyDescent="0.25">
      <c r="A90" s="29"/>
      <c r="B90" s="61" t="s">
        <v>59</v>
      </c>
      <c r="C90" s="104">
        <v>40</v>
      </c>
      <c r="D90" s="104">
        <v>50</v>
      </c>
      <c r="E90" s="105">
        <v>60</v>
      </c>
      <c r="F90" s="56"/>
      <c r="G90" s="27"/>
    </row>
    <row r="91" spans="1:7" ht="12.75" customHeight="1" thickBot="1" x14ac:dyDescent="0.3">
      <c r="A91" s="29"/>
      <c r="B91" s="44" t="s">
        <v>60</v>
      </c>
      <c r="C91" s="102">
        <f>(G65/C90)</f>
        <v>18432.75</v>
      </c>
      <c r="D91" s="102">
        <f>(G65/D90)</f>
        <v>14746.2</v>
      </c>
      <c r="E91" s="106">
        <f>(G65/E90)</f>
        <v>12288.5</v>
      </c>
      <c r="F91" s="56"/>
      <c r="G91" s="27"/>
    </row>
    <row r="92" spans="1:7" ht="15.6" customHeight="1" x14ac:dyDescent="0.25">
      <c r="A92" s="29"/>
      <c r="B92" s="47" t="s">
        <v>61</v>
      </c>
      <c r="C92" s="28"/>
      <c r="D92" s="28"/>
      <c r="E92" s="28"/>
      <c r="F92" s="28"/>
      <c r="G92" s="28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Sec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2021-03-22T20:24:59Z</dcterms:modified>
</cp:coreProperties>
</file>