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Plantas M20" sheetId="1" r:id="rId1"/>
    <sheet name="Hoja 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3wiF6A1IW+RvVftxNiN26EQpAGQ=="/>
    </ext>
  </extLst>
</workbook>
</file>

<file path=xl/calcChain.xml><?xml version="1.0" encoding="utf-8"?>
<calcChain xmlns="http://schemas.openxmlformats.org/spreadsheetml/2006/main">
  <c r="C44" i="2" l="1"/>
  <c r="B28" i="2"/>
  <c r="B29" i="2"/>
  <c r="E19" i="2"/>
  <c r="B13" i="2"/>
  <c r="G59" i="1"/>
  <c r="G58" i="1"/>
  <c r="G57" i="1"/>
  <c r="G55" i="1"/>
  <c r="G54" i="1"/>
  <c r="F53" i="1"/>
  <c r="G53" i="1" s="1"/>
  <c r="F52" i="1"/>
  <c r="G52" i="1"/>
  <c r="F51" i="1"/>
  <c r="G51" i="1" s="1"/>
  <c r="G49" i="1"/>
  <c r="G48" i="1"/>
  <c r="G47" i="1"/>
  <c r="G25" i="1"/>
  <c r="F22" i="1"/>
  <c r="F23" i="1"/>
  <c r="F24" i="1" s="1"/>
  <c r="G21" i="1"/>
  <c r="G12" i="1"/>
  <c r="G70" i="1" s="1"/>
  <c r="G22" i="1"/>
  <c r="F26" i="1" l="1"/>
  <c r="G24" i="1"/>
  <c r="G60" i="1"/>
  <c r="C87" i="1" s="1"/>
  <c r="G23" i="1"/>
  <c r="F27" i="1" l="1"/>
  <c r="G26" i="1"/>
  <c r="F28" i="1" l="1"/>
  <c r="G27" i="1"/>
  <c r="F29" i="1" l="1"/>
  <c r="G28" i="1"/>
  <c r="F30" i="1" l="1"/>
  <c r="G29" i="1"/>
  <c r="F31" i="1" l="1"/>
  <c r="G30" i="1"/>
  <c r="F32" i="1" l="1"/>
  <c r="G32" i="1" s="1"/>
  <c r="G33" i="1" s="1"/>
  <c r="G31" i="1"/>
  <c r="C84" i="1" l="1"/>
  <c r="G67" i="1"/>
  <c r="G68" i="1" s="1"/>
  <c r="G69" i="1" l="1"/>
  <c r="G71" i="1" s="1"/>
  <c r="C89" i="1"/>
  <c r="C90" i="1"/>
  <c r="D88" i="1" l="1"/>
  <c r="D86" i="1"/>
  <c r="D87" i="1"/>
  <c r="D84" i="1"/>
  <c r="D89" i="1"/>
  <c r="D90" i="1" l="1"/>
</calcChain>
</file>

<file path=xl/sharedStrings.xml><?xml version="1.0" encoding="utf-8"?>
<sst xmlns="http://schemas.openxmlformats.org/spreadsheetml/2006/main" count="234" uniqueCount="132">
  <si>
    <t>RUBRO O CULTIVO</t>
  </si>
  <si>
    <t>VIVERO</t>
  </si>
  <si>
    <t>VARIEDAD</t>
  </si>
  <si>
    <t>PLANTAS ORNAMENTALES MACETA 20</t>
  </si>
  <si>
    <t>FECHA ESTIMADA  PRECIO VENTA</t>
  </si>
  <si>
    <t>todo el año</t>
  </si>
  <si>
    <t>NIVEL TECNOLÓGICO</t>
  </si>
  <si>
    <t>Medio</t>
  </si>
  <si>
    <t>PRECIO ESPERADO ($/un)</t>
  </si>
  <si>
    <t>REGIÓN</t>
  </si>
  <si>
    <t>Valparaíso</t>
  </si>
  <si>
    <t>INGRESO ESPERADO, con IVA ($)</t>
  </si>
  <si>
    <t>AGENCIA DE ÁREA</t>
  </si>
  <si>
    <t>Quillota</t>
  </si>
  <si>
    <t>DESTINO PRODUCCION</t>
  </si>
  <si>
    <t>comerrciantes mayorista, otros viveros .</t>
  </si>
  <si>
    <t>COMUNA/LOCALIDAD</t>
  </si>
  <si>
    <t>La Cruz</t>
  </si>
  <si>
    <t>FECHA DE COSECHA</t>
  </si>
  <si>
    <t>FECHA PRECIO INSUMOS</t>
  </si>
  <si>
    <t>CONTINGENCIA</t>
  </si>
  <si>
    <t>Sequía, heladas.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</si>
  <si>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</si>
  <si>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</si>
  <si>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</si>
  <si>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</si>
  <si>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</si>
  <si>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</si>
  <si>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</si>
  <si>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Mezcla de sustrato </t>
  </si>
  <si>
    <t>JH</t>
  </si>
  <si>
    <t>9</t>
  </si>
  <si>
    <t>Todo el año</t>
  </si>
  <si>
    <t>Vaporización</t>
  </si>
  <si>
    <t>Acarreo y acomodo de bolsas</t>
  </si>
  <si>
    <t>8</t>
  </si>
  <si>
    <t xml:space="preserve">Transplante </t>
  </si>
  <si>
    <t>Manejo de plantas</t>
  </si>
  <si>
    <t>Riego y fertirrigación</t>
  </si>
  <si>
    <t>18</t>
  </si>
  <si>
    <t>Aplicación de pesticidas</t>
  </si>
  <si>
    <t>3</t>
  </si>
  <si>
    <t>Control de maleza</t>
  </si>
  <si>
    <t>Preparación de pedidos</t>
  </si>
  <si>
    <t>Estiba de camion para venta</t>
  </si>
  <si>
    <t>Retiro de saldo por no venta</t>
  </si>
  <si>
    <t>2</t>
  </si>
  <si>
    <t>Preparacion superficie para nuevo cultivo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</si>
  <si>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</si>
  <si>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</si>
  <si>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</si>
  <si>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</si>
  <si>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</si>
  <si>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</si>
  <si>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</si>
  <si>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</si>
  <si>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</si>
  <si>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Sustrato</t>
  </si>
  <si>
    <t>m3</t>
  </si>
  <si>
    <t>Plantin</t>
  </si>
  <si>
    <t>un</t>
  </si>
  <si>
    <t>Macetas 20</t>
  </si>
  <si>
    <t>Fertilizantes</t>
  </si>
  <si>
    <t>Ultrasol multiproposito</t>
  </si>
  <si>
    <t>Kg</t>
  </si>
  <si>
    <t>Novate 21</t>
  </si>
  <si>
    <t>kg</t>
  </si>
  <si>
    <t>Nitrato de potisio</t>
  </si>
  <si>
    <t>Extrato algas</t>
  </si>
  <si>
    <t>Lt.</t>
  </si>
  <si>
    <t>Terrasorb foliar</t>
  </si>
  <si>
    <t>Pesticidas</t>
  </si>
  <si>
    <t>Previcur</t>
  </si>
  <si>
    <t>lt</t>
  </si>
  <si>
    <t>Engeo</t>
  </si>
  <si>
    <t>Apoache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</si>
  <si>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</si>
  <si>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</si>
  <si>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</si>
  <si>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</si>
  <si>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</si>
  <si>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</si>
  <si>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</si>
  <si>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</si>
  <si>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</si>
  <si>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rgb="FF000000"/>
        <rFont val="Calibri"/>
      </rPr>
      <t>Notas</t>
    </r>
    <r>
      <rPr>
        <b/>
        <sz val="7"/>
        <color rgb="FF000000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</si>
  <si>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</si>
  <si>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</si>
  <si>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vivero.</t>
  </si>
  <si>
    <t>4.- El costo de la mano de obra incluye impuestos e imposiciones.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</si>
  <si>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</si>
  <si>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</si>
  <si>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</si>
  <si>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</si>
  <si>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</si>
  <si>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</si>
  <si>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</si>
  <si>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</si>
  <si>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</si>
  <si>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($/plantas)</t>
  </si>
  <si>
    <t>Rendimiento (plantas x 1 inv /año)</t>
  </si>
  <si>
    <t>Costo unitario ($/maceta) (*)</t>
  </si>
  <si>
    <t>(*): Este valor representa el valor mìnimo de venta del producto</t>
  </si>
  <si>
    <t>Datos para un ciclo de producción formato Maceta 20 cm</t>
  </si>
  <si>
    <t>Dos bloques de plantacion por invernadero separados por un pasillo central de 1.2</t>
  </si>
  <si>
    <t xml:space="preserve">Dentro de cada bloque hay una distribucion espacial en grupos de plantas separadas por un  pasillo de 20 cm app. </t>
  </si>
  <si>
    <t>Cada grupo de plantas mide app 1 x 2,5 m, correspondiente a 60 plantas (12 columnas x 5 filas).</t>
  </si>
  <si>
    <t>Un bloque tiene   25 grupos de plantas.</t>
  </si>
  <si>
    <t>Por lo tanto un invernadero tiene 3.000 mil plantas  en formato de Macetas de 20 cm</t>
  </si>
  <si>
    <t>bloques de plantas por 1 invernadero</t>
  </si>
  <si>
    <t>grupos de plantas por 1 bloque</t>
  </si>
  <si>
    <t>plantas por cada grupo</t>
  </si>
  <si>
    <t>plantas M20  por invernadero</t>
  </si>
  <si>
    <t>Total de plantas producidas por año</t>
  </si>
  <si>
    <t>Cantidad de plantas producidas</t>
  </si>
  <si>
    <t>% de venta</t>
  </si>
  <si>
    <t>Cantidad de plantas a la venta</t>
  </si>
  <si>
    <t>Total ciclo anual</t>
  </si>
  <si>
    <t>plantas</t>
  </si>
  <si>
    <t>Plantas por año</t>
  </si>
  <si>
    <t xml:space="preserve">MANO DE OBRA </t>
  </si>
  <si>
    <t>PERSONA PARA 1000 M2</t>
  </si>
  <si>
    <t>JORNADAS PARA 210 M2</t>
  </si>
  <si>
    <t>DIAS POR SEMANA</t>
  </si>
  <si>
    <t>JORNADAS POR SEMANA</t>
  </si>
  <si>
    <t>JORNADAS POR AÑO = 52 SEMANAS</t>
  </si>
  <si>
    <t>Acarreo y acomodo de macetas</t>
  </si>
  <si>
    <t>Transplante</t>
  </si>
  <si>
    <t>Total JH</t>
  </si>
  <si>
    <t>78</t>
  </si>
  <si>
    <t>COSTOS DIRECTOS DE PRODUCCIÓN POR 210 M2 (INCLUYE IVA)</t>
  </si>
  <si>
    <t>RENDIMIENTO: Plantas/210 m2 (1 inv,)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</si>
</sst>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d/m/yyyy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6">
    <font>
      <sz val="11"/>
      <color rgb="FF000000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11"/>
      <name val="Calibri"/>
    </font>
    <font>
      <sz val="8"/>
      <color rgb="FF000000"/>
      <name val="Arial Narrow"/>
    </font>
    <font>
      <sz val="9"/>
      <color rgb="FF000000"/>
      <name val="Arial Narrow"/>
    </font>
    <font>
      <b/>
      <i/>
      <sz val="9"/>
      <color rgb="FFFFFFFF"/>
      <name val="Calibri"/>
    </font>
    <font>
      <sz val="8"/>
      <color rgb="FFFFFFFF"/>
      <name val="Arial Narrow"/>
    </font>
    <font>
      <b/>
      <sz val="8"/>
      <color rgb="FF000000"/>
      <name val="Arial Narrow"/>
    </font>
    <font>
      <sz val="9"/>
      <color rgb="FFFFFFFF"/>
      <name val="Arial Narrow"/>
    </font>
    <font>
      <b/>
      <sz val="7"/>
      <color rgb="FFFFFFFF"/>
      <name val="Calibri"/>
    </font>
    <font>
      <b/>
      <sz val="7"/>
      <color rgb="FF000000"/>
      <name val="Calibri"/>
    </font>
    <font>
      <sz val="7"/>
      <color rgb="FF000000"/>
      <name val="Calibri"/>
    </font>
    <font>
      <b/>
      <sz val="7"/>
      <color rgb="FFFEFEFE"/>
      <name val="Calibri"/>
    </font>
    <font>
      <sz val="8"/>
      <color rgb="FFFFFFFF"/>
      <name val="Calibri"/>
    </font>
    <font>
      <b/>
      <sz val="9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Helvetica Neue"/>
    </font>
    <font>
      <b/>
      <sz val="12"/>
      <color theme="1"/>
      <name val="Helvetica Neue"/>
    </font>
    <font>
      <b/>
      <sz val="11"/>
      <color theme="1"/>
      <name val="Calibri"/>
    </font>
    <font>
      <sz val="10"/>
      <color theme="1"/>
      <name val="Helvetica Neue"/>
    </font>
    <font>
      <sz val="11"/>
      <name val="Helvetica Neue"/>
    </font>
    <font>
      <b/>
      <sz val="8"/>
      <color theme="1"/>
      <name val="Helvetica Neue"/>
    </font>
    <font>
      <b/>
      <u/>
      <sz val="7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388194"/>
        <bgColor rgb="FF388194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/>
    <xf numFmtId="49" fontId="5" fillId="2" borderId="6" xfId="0" applyNumberFormat="1" applyFont="1" applyFill="1" applyBorder="1"/>
    <xf numFmtId="0" fontId="5" fillId="2" borderId="6" xfId="0" applyFont="1" applyFill="1" applyBorder="1"/>
    <xf numFmtId="165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165" fontId="2" fillId="2" borderId="11" xfId="0" applyNumberFormat="1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/>
    <xf numFmtId="49" fontId="1" fillId="4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right" wrapText="1"/>
    </xf>
    <xf numFmtId="49" fontId="5" fillId="2" borderId="18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>
      <alignment horizontal="right" wrapText="1"/>
    </xf>
    <xf numFmtId="3" fontId="5" fillId="2" borderId="18" xfId="0" applyNumberFormat="1" applyFont="1" applyFill="1" applyBorder="1" applyAlignment="1">
      <alignment horizontal="right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2" fillId="2" borderId="15" xfId="0" applyNumberFormat="1" applyFont="1" applyFill="1" applyBorder="1"/>
    <xf numFmtId="49" fontId="1" fillId="4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3" borderId="16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0" fillId="2" borderId="23" xfId="0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/>
    <xf numFmtId="3" fontId="5" fillId="2" borderId="6" xfId="0" applyNumberFormat="1" applyFont="1" applyFill="1" applyBorder="1"/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>
      <alignment horizontal="center"/>
    </xf>
    <xf numFmtId="49" fontId="9" fillId="2" borderId="6" xfId="0" applyNumberFormat="1" applyFont="1" applyFill="1" applyBorder="1"/>
    <xf numFmtId="49" fontId="5" fillId="2" borderId="24" xfId="0" applyNumberFormat="1" applyFont="1" applyFill="1" applyBorder="1"/>
    <xf numFmtId="0" fontId="5" fillId="2" borderId="24" xfId="0" applyFont="1" applyFill="1" applyBorder="1" applyAlignment="1"/>
    <xf numFmtId="49" fontId="5" fillId="2" borderId="24" xfId="0" applyNumberFormat="1" applyFont="1" applyFill="1" applyBorder="1" applyAlignment="1">
      <alignment horizontal="center"/>
    </xf>
    <xf numFmtId="3" fontId="5" fillId="2" borderId="24" xfId="0" applyNumberFormat="1" applyFont="1" applyFill="1" applyBorder="1"/>
    <xf numFmtId="3" fontId="5" fillId="2" borderId="24" xfId="0" applyNumberFormat="1" applyFont="1" applyFill="1" applyBorder="1" applyAlignment="1"/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/>
    </xf>
    <xf numFmtId="166" fontId="5" fillId="2" borderId="6" xfId="0" applyNumberFormat="1" applyFont="1" applyFill="1" applyBorder="1"/>
    <xf numFmtId="49" fontId="10" fillId="3" borderId="25" xfId="0" applyNumberFormat="1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vertical="center"/>
    </xf>
    <xf numFmtId="3" fontId="10" fillId="3" borderId="25" xfId="0" applyNumberFormat="1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4" borderId="27" xfId="0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167" fontId="1" fillId="4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7" fontId="1" fillId="3" borderId="5" xfId="0" applyNumberFormat="1" applyFont="1" applyFill="1" applyBorder="1" applyAlignment="1">
      <alignment vertical="center"/>
    </xf>
    <xf numFmtId="49" fontId="1" fillId="4" borderId="29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167" fontId="1" fillId="4" borderId="5" xfId="0" applyNumberFormat="1" applyFont="1" applyFill="1" applyBorder="1" applyAlignment="1">
      <alignment vertical="center"/>
    </xf>
    <xf numFmtId="49" fontId="1" fillId="4" borderId="30" xfId="0" applyNumberFormat="1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0" fillId="2" borderId="32" xfId="0" applyNumberFormat="1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167" fontId="1" fillId="2" borderId="32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3" fillId="2" borderId="34" xfId="0" applyFont="1" applyFill="1" applyBorder="1"/>
    <xf numFmtId="0" fontId="13" fillId="2" borderId="35" xfId="0" applyFont="1" applyFill="1" applyBorder="1"/>
    <xf numFmtId="0" fontId="13" fillId="2" borderId="32" xfId="0" applyFont="1" applyFill="1" applyBorder="1"/>
    <xf numFmtId="0" fontId="13" fillId="2" borderId="37" xfId="0" applyFont="1" applyFill="1" applyBorder="1"/>
    <xf numFmtId="49" fontId="13" fillId="2" borderId="36" xfId="0" applyNumberFormat="1" applyFont="1" applyFill="1" applyBorder="1" applyAlignment="1">
      <alignment vertical="center"/>
    </xf>
    <xf numFmtId="0" fontId="13" fillId="2" borderId="38" xfId="0" applyFont="1" applyFill="1" applyBorder="1"/>
    <xf numFmtId="0" fontId="13" fillId="2" borderId="32" xfId="0" applyFont="1" applyFill="1" applyBorder="1" applyAlignment="1">
      <alignment vertical="center"/>
    </xf>
    <xf numFmtId="0" fontId="13" fillId="6" borderId="38" xfId="0" applyFont="1" applyFill="1" applyBorder="1"/>
    <xf numFmtId="0" fontId="13" fillId="7" borderId="32" xfId="0" applyFont="1" applyFill="1" applyBorder="1"/>
    <xf numFmtId="49" fontId="12" fillId="8" borderId="41" xfId="0" applyNumberFormat="1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49" fontId="13" fillId="8" borderId="43" xfId="0" applyNumberFormat="1" applyFont="1" applyFill="1" applyBorder="1"/>
    <xf numFmtId="49" fontId="12" fillId="2" borderId="44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3" fillId="2" borderId="45" xfId="0" applyNumberFormat="1" applyFont="1" applyFill="1" applyBorder="1"/>
    <xf numFmtId="0" fontId="12" fillId="2" borderId="6" xfId="0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11" fillId="7" borderId="32" xfId="0" applyFont="1" applyFill="1" applyBorder="1" applyAlignment="1">
      <alignment vertical="center"/>
    </xf>
    <xf numFmtId="9" fontId="12" fillId="8" borderId="48" xfId="0" applyNumberFormat="1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0" fillId="2" borderId="49" xfId="0" applyFont="1" applyFill="1" applyBorder="1"/>
    <xf numFmtId="0" fontId="11" fillId="6" borderId="36" xfId="0" applyFont="1" applyFill="1" applyBorder="1" applyAlignment="1">
      <alignment vertical="center"/>
    </xf>
    <xf numFmtId="49" fontId="14" fillId="6" borderId="32" xfId="0" applyNumberFormat="1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0" fontId="11" fillId="6" borderId="37" xfId="0" applyFont="1" applyFill="1" applyBorder="1" applyAlignment="1">
      <alignment vertical="center"/>
    </xf>
    <xf numFmtId="0" fontId="11" fillId="7" borderId="36" xfId="0" applyFont="1" applyFill="1" applyBorder="1" applyAlignment="1">
      <alignment vertical="center"/>
    </xf>
    <xf numFmtId="0" fontId="12" fillId="7" borderId="32" xfId="0" applyFont="1" applyFill="1" applyBorder="1" applyAlignment="1">
      <alignment vertical="center"/>
    </xf>
    <xf numFmtId="167" fontId="16" fillId="2" borderId="32" xfId="0" applyNumberFormat="1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vertical="center"/>
    </xf>
    <xf numFmtId="168" fontId="12" fillId="8" borderId="47" xfId="0" applyNumberFormat="1" applyFont="1" applyFill="1" applyBorder="1" applyAlignment="1">
      <alignment vertical="center"/>
    </xf>
    <xf numFmtId="168" fontId="12" fillId="8" borderId="48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/>
    <xf numFmtId="0" fontId="19" fillId="0" borderId="0" xfId="0" applyFont="1"/>
    <xf numFmtId="0" fontId="18" fillId="0" borderId="0" xfId="0" applyFont="1" applyAlignment="1"/>
    <xf numFmtId="1" fontId="20" fillId="0" borderId="0" xfId="0" applyNumberFormat="1" applyFont="1"/>
    <xf numFmtId="0" fontId="17" fillId="0" borderId="0" xfId="0" applyFont="1"/>
    <xf numFmtId="0" fontId="21" fillId="0" borderId="0" xfId="0" applyFont="1"/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/>
    <xf numFmtId="9" fontId="23" fillId="0" borderId="0" xfId="0" applyNumberFormat="1" applyFont="1" applyAlignment="1"/>
    <xf numFmtId="0" fontId="5" fillId="2" borderId="18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/>
    <xf numFmtId="0" fontId="0" fillId="0" borderId="0" xfId="0" applyFont="1" applyAlignment="1"/>
    <xf numFmtId="49" fontId="5" fillId="2" borderId="24" xfId="0" applyNumberFormat="1" applyFont="1" applyFill="1" applyBorder="1" applyAlignment="1">
      <alignment horizontal="center" wrapText="1"/>
    </xf>
    <xf numFmtId="49" fontId="13" fillId="2" borderId="39" xfId="0" applyNumberFormat="1" applyFont="1" applyFill="1" applyBorder="1" applyAlignment="1">
      <alignment vertical="center"/>
    </xf>
    <xf numFmtId="0" fontId="13" fillId="2" borderId="40" xfId="0" applyFont="1" applyFill="1" applyBorder="1"/>
    <xf numFmtId="49" fontId="5" fillId="2" borderId="8" xfId="0" applyNumberFormat="1" applyFont="1" applyFill="1" applyBorder="1" applyAlignment="1"/>
    <xf numFmtId="0" fontId="4" fillId="0" borderId="9" xfId="0" applyFont="1" applyBorder="1" applyAlignment="1"/>
    <xf numFmtId="49" fontId="7" fillId="3" borderId="8" xfId="0" applyNumberFormat="1" applyFont="1" applyFill="1" applyBorder="1" applyAlignment="1">
      <alignment horizontal="center" vertical="center"/>
    </xf>
    <xf numFmtId="0" fontId="4" fillId="0" borderId="13" xfId="0" applyFont="1" applyBorder="1" applyAlignment="1"/>
    <xf numFmtId="49" fontId="14" fillId="6" borderId="39" xfId="0" applyNumberFormat="1" applyFont="1" applyFill="1" applyBorder="1" applyAlignment="1">
      <alignment vertical="center"/>
    </xf>
    <xf numFmtId="0" fontId="4" fillId="0" borderId="40" xfId="0" applyFont="1" applyBorder="1" applyAlignment="1"/>
    <xf numFmtId="49" fontId="3" fillId="3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/>
    <xf numFmtId="3" fontId="12" fillId="8" borderId="42" xfId="0" applyNumberFormat="1" applyFont="1" applyFill="1" applyBorder="1" applyAlignment="1">
      <alignment vertical="center"/>
    </xf>
    <xf numFmtId="3" fontId="12" fillId="8" borderId="4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tabSelected="1" topLeftCell="A55" workbookViewId="0">
      <selection activeCell="E95" sqref="E95"/>
    </sheetView>
  </sheetViews>
  <sheetFormatPr baseColWidth="10" defaultColWidth="14.42578125" defaultRowHeight="15" customHeight="1"/>
  <cols>
    <col min="1" max="1" width="4.42578125" customWidth="1"/>
    <col min="2" max="2" width="16.7109375" customWidth="1"/>
    <col min="3" max="3" width="19.5703125" customWidth="1"/>
    <col min="4" max="4" width="9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9"/>
      <c r="W1" s="159"/>
      <c r="X1" s="159"/>
      <c r="Y1" s="159"/>
      <c r="Z1" s="159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59"/>
      <c r="W2" s="159"/>
      <c r="X2" s="159"/>
      <c r="Y2" s="159"/>
      <c r="Z2" s="159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59"/>
      <c r="W3" s="159"/>
      <c r="X3" s="159"/>
      <c r="Y3" s="159"/>
      <c r="Z3" s="159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59"/>
      <c r="W4" s="159"/>
      <c r="X4" s="159"/>
      <c r="Y4" s="159"/>
      <c r="Z4" s="159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9"/>
      <c r="W5" s="159"/>
      <c r="X5" s="159"/>
      <c r="Y5" s="159"/>
      <c r="Z5" s="159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59"/>
      <c r="W6" s="159"/>
      <c r="X6" s="159"/>
      <c r="Y6" s="159"/>
      <c r="Z6" s="159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59"/>
      <c r="W7" s="159"/>
      <c r="X7" s="159"/>
      <c r="Y7" s="159"/>
      <c r="Z7" s="159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59"/>
      <c r="W8" s="159"/>
      <c r="X8" s="159"/>
      <c r="Y8" s="159"/>
      <c r="Z8" s="159"/>
    </row>
    <row r="9" spans="1:26" ht="12" customHeight="1">
      <c r="A9" s="5"/>
      <c r="B9" s="6" t="s">
        <v>0</v>
      </c>
      <c r="C9" s="7" t="s">
        <v>1</v>
      </c>
      <c r="D9" s="8"/>
      <c r="E9" s="169" t="s">
        <v>131</v>
      </c>
      <c r="F9" s="164"/>
      <c r="G9" s="9">
        <v>2550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"/>
      <c r="B10" s="10" t="s">
        <v>2</v>
      </c>
      <c r="C10" s="11" t="s">
        <v>3</v>
      </c>
      <c r="D10" s="12"/>
      <c r="E10" s="170" t="s">
        <v>4</v>
      </c>
      <c r="F10" s="164"/>
      <c r="G10" s="13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6</v>
      </c>
      <c r="C11" s="14" t="s">
        <v>7</v>
      </c>
      <c r="D11" s="12"/>
      <c r="E11" s="171" t="s">
        <v>8</v>
      </c>
      <c r="F11" s="164"/>
      <c r="G11" s="15">
        <v>2000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"/>
      <c r="B12" s="10" t="s">
        <v>9</v>
      </c>
      <c r="C12" s="19" t="s">
        <v>10</v>
      </c>
      <c r="D12" s="12"/>
      <c r="E12" s="16" t="s">
        <v>11</v>
      </c>
      <c r="F12" s="17"/>
      <c r="G12" s="36">
        <f>(G9*G11)</f>
        <v>5100000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5"/>
      <c r="B13" s="10" t="s">
        <v>12</v>
      </c>
      <c r="C13" s="14" t="s">
        <v>13</v>
      </c>
      <c r="D13" s="12"/>
      <c r="E13" s="171" t="s">
        <v>14</v>
      </c>
      <c r="F13" s="164"/>
      <c r="G13" s="33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16</v>
      </c>
      <c r="C14" s="14" t="s">
        <v>17</v>
      </c>
      <c r="D14" s="12"/>
      <c r="E14" s="171" t="s">
        <v>18</v>
      </c>
      <c r="F14" s="164"/>
      <c r="G14" s="14" t="s">
        <v>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"/>
      <c r="B15" s="10" t="s">
        <v>19</v>
      </c>
      <c r="C15" s="18">
        <v>44228</v>
      </c>
      <c r="D15" s="12"/>
      <c r="E15" s="163" t="s">
        <v>20</v>
      </c>
      <c r="F15" s="164"/>
      <c r="G15" s="19" t="s">
        <v>21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20"/>
      <c r="C16" s="21"/>
      <c r="D16" s="22"/>
      <c r="E16" s="23"/>
      <c r="F16" s="23"/>
      <c r="G16" s="2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5"/>
      <c r="B17" s="165" t="s">
        <v>130</v>
      </c>
      <c r="C17" s="166"/>
      <c r="D17" s="166"/>
      <c r="E17" s="166"/>
      <c r="F17" s="166"/>
      <c r="G17" s="16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6"/>
      <c r="C18" s="27"/>
      <c r="D18" s="27"/>
      <c r="E18" s="27"/>
      <c r="F18" s="28"/>
      <c r="G18" s="2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5"/>
      <c r="B19" s="29" t="s">
        <v>22</v>
      </c>
      <c r="C19" s="30"/>
      <c r="D19" s="31"/>
      <c r="E19" s="31"/>
      <c r="F19" s="31"/>
      <c r="G19" s="3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5"/>
      <c r="B20" s="32" t="s">
        <v>23</v>
      </c>
      <c r="C20" s="32" t="s">
        <v>24</v>
      </c>
      <c r="D20" s="32" t="s">
        <v>25</v>
      </c>
      <c r="E20" s="32" t="s">
        <v>26</v>
      </c>
      <c r="F20" s="32" t="s">
        <v>27</v>
      </c>
      <c r="G20" s="32" t="s">
        <v>28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5"/>
      <c r="B21" s="34" t="s">
        <v>29</v>
      </c>
      <c r="C21" s="33" t="s">
        <v>30</v>
      </c>
      <c r="D21" s="33" t="s">
        <v>31</v>
      </c>
      <c r="E21" s="19" t="s">
        <v>32</v>
      </c>
      <c r="F21" s="36">
        <v>15000</v>
      </c>
      <c r="G21" s="36">
        <f t="shared" ref="G21:G32" si="0">F21*D21</f>
        <v>135000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5"/>
      <c r="B22" s="34" t="s">
        <v>33</v>
      </c>
      <c r="C22" s="35" t="s">
        <v>30</v>
      </c>
      <c r="D22" s="35" t="s">
        <v>31</v>
      </c>
      <c r="E22" s="19" t="s">
        <v>32</v>
      </c>
      <c r="F22" s="36">
        <f t="shared" ref="F22:F24" si="1">F21</f>
        <v>15000</v>
      </c>
      <c r="G22" s="36">
        <f t="shared" si="0"/>
        <v>135000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25"/>
      <c r="B23" s="34" t="s">
        <v>34</v>
      </c>
      <c r="C23" s="33" t="s">
        <v>30</v>
      </c>
      <c r="D23" s="33" t="s">
        <v>35</v>
      </c>
      <c r="E23" s="19" t="s">
        <v>32</v>
      </c>
      <c r="F23" s="36">
        <f t="shared" si="1"/>
        <v>15000</v>
      </c>
      <c r="G23" s="36">
        <f t="shared" si="0"/>
        <v>120000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5"/>
      <c r="B24" s="34" t="s">
        <v>36</v>
      </c>
      <c r="C24" s="35" t="s">
        <v>30</v>
      </c>
      <c r="D24" s="35" t="s">
        <v>31</v>
      </c>
      <c r="E24" s="19" t="s">
        <v>32</v>
      </c>
      <c r="F24" s="36">
        <f t="shared" si="1"/>
        <v>15000</v>
      </c>
      <c r="G24" s="36">
        <f t="shared" si="0"/>
        <v>135000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5"/>
      <c r="B25" s="34" t="s">
        <v>37</v>
      </c>
      <c r="C25" s="160" t="s">
        <v>30</v>
      </c>
      <c r="D25" s="160" t="s">
        <v>31</v>
      </c>
      <c r="E25" s="19" t="s">
        <v>32</v>
      </c>
      <c r="F25" s="36">
        <v>15000</v>
      </c>
      <c r="G25" s="36">
        <f t="shared" si="0"/>
        <v>135000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5"/>
      <c r="B26" s="34" t="s">
        <v>38</v>
      </c>
      <c r="C26" s="33" t="s">
        <v>30</v>
      </c>
      <c r="D26" s="33" t="s">
        <v>39</v>
      </c>
      <c r="E26" s="19" t="s">
        <v>32</v>
      </c>
      <c r="F26" s="36">
        <f>F24</f>
        <v>15000</v>
      </c>
      <c r="G26" s="36">
        <f t="shared" si="0"/>
        <v>270000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5"/>
      <c r="B27" s="34" t="s">
        <v>40</v>
      </c>
      <c r="C27" s="35" t="s">
        <v>30</v>
      </c>
      <c r="D27" s="35" t="s">
        <v>41</v>
      </c>
      <c r="E27" s="19" t="s">
        <v>32</v>
      </c>
      <c r="F27" s="36">
        <f t="shared" ref="F27:F32" si="2">F26</f>
        <v>15000</v>
      </c>
      <c r="G27" s="36">
        <f t="shared" si="0"/>
        <v>45000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5"/>
      <c r="B28" s="34" t="s">
        <v>42</v>
      </c>
      <c r="C28" s="33" t="s">
        <v>30</v>
      </c>
      <c r="D28" s="33" t="s">
        <v>41</v>
      </c>
      <c r="E28" s="19" t="s">
        <v>32</v>
      </c>
      <c r="F28" s="36">
        <f t="shared" si="2"/>
        <v>15000</v>
      </c>
      <c r="G28" s="36">
        <f t="shared" si="0"/>
        <v>45000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5"/>
      <c r="B29" s="34" t="s">
        <v>43</v>
      </c>
      <c r="C29" s="35" t="s">
        <v>30</v>
      </c>
      <c r="D29" s="35" t="s">
        <v>41</v>
      </c>
      <c r="E29" s="19" t="s">
        <v>32</v>
      </c>
      <c r="F29" s="36">
        <f t="shared" si="2"/>
        <v>15000</v>
      </c>
      <c r="G29" s="36">
        <f t="shared" si="0"/>
        <v>45000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5"/>
      <c r="B30" s="34" t="s">
        <v>44</v>
      </c>
      <c r="C30" s="33" t="s">
        <v>30</v>
      </c>
      <c r="D30" s="33" t="s">
        <v>41</v>
      </c>
      <c r="E30" s="19" t="s">
        <v>32</v>
      </c>
      <c r="F30" s="36">
        <f t="shared" si="2"/>
        <v>15000</v>
      </c>
      <c r="G30" s="36">
        <f t="shared" si="0"/>
        <v>45000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5"/>
      <c r="B31" s="37" t="s">
        <v>45</v>
      </c>
      <c r="C31" s="35" t="s">
        <v>30</v>
      </c>
      <c r="D31" s="35" t="s">
        <v>46</v>
      </c>
      <c r="E31" s="38" t="s">
        <v>32</v>
      </c>
      <c r="F31" s="39">
        <f t="shared" si="2"/>
        <v>15000</v>
      </c>
      <c r="G31" s="39">
        <f t="shared" si="0"/>
        <v>30000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3.25" customHeight="1">
      <c r="A32" s="25"/>
      <c r="B32" s="34" t="s">
        <v>47</v>
      </c>
      <c r="C32" s="33" t="s">
        <v>30</v>
      </c>
      <c r="D32" s="33" t="s">
        <v>46</v>
      </c>
      <c r="E32" s="19" t="s">
        <v>32</v>
      </c>
      <c r="F32" s="36">
        <f t="shared" si="2"/>
        <v>15000</v>
      </c>
      <c r="G32" s="36">
        <f t="shared" si="0"/>
        <v>30000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5"/>
      <c r="B33" s="40" t="s">
        <v>48</v>
      </c>
      <c r="C33" s="41"/>
      <c r="D33" s="41">
        <v>78</v>
      </c>
      <c r="E33" s="41"/>
      <c r="F33" s="42"/>
      <c r="G33" s="43">
        <f>SUM(G21:G32)</f>
        <v>1170000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1"/>
      <c r="B34" s="26"/>
      <c r="C34" s="28"/>
      <c r="D34" s="28"/>
      <c r="E34" s="28"/>
      <c r="F34" s="44"/>
      <c r="G34" s="4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5"/>
      <c r="B35" s="45" t="s">
        <v>49</v>
      </c>
      <c r="C35" s="46"/>
      <c r="D35" s="47"/>
      <c r="E35" s="47"/>
      <c r="F35" s="48"/>
      <c r="G35" s="4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5"/>
      <c r="B36" s="49" t="s">
        <v>23</v>
      </c>
      <c r="C36" s="50" t="s">
        <v>24</v>
      </c>
      <c r="D36" s="50" t="s">
        <v>25</v>
      </c>
      <c r="E36" s="49" t="s">
        <v>26</v>
      </c>
      <c r="F36" s="50" t="s">
        <v>27</v>
      </c>
      <c r="G36" s="49" t="s">
        <v>28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5"/>
      <c r="B37" s="51"/>
      <c r="C37" s="52"/>
      <c r="D37" s="52"/>
      <c r="E37" s="52"/>
      <c r="F37" s="51"/>
      <c r="G37" s="5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5"/>
      <c r="B38" s="53" t="s">
        <v>50</v>
      </c>
      <c r="C38" s="54"/>
      <c r="D38" s="54"/>
      <c r="E38" s="54"/>
      <c r="F38" s="55"/>
      <c r="G38" s="5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1"/>
      <c r="B39" s="56"/>
      <c r="C39" s="57"/>
      <c r="D39" s="57"/>
      <c r="E39" s="57"/>
      <c r="F39" s="58"/>
      <c r="G39" s="5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5"/>
      <c r="B40" s="45" t="s">
        <v>51</v>
      </c>
      <c r="C40" s="46"/>
      <c r="D40" s="47"/>
      <c r="E40" s="47"/>
      <c r="F40" s="48"/>
      <c r="G40" s="4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5"/>
      <c r="B41" s="59" t="s">
        <v>23</v>
      </c>
      <c r="C41" s="59" t="s">
        <v>24</v>
      </c>
      <c r="D41" s="59" t="s">
        <v>25</v>
      </c>
      <c r="E41" s="59" t="s">
        <v>26</v>
      </c>
      <c r="F41" s="60" t="s">
        <v>27</v>
      </c>
      <c r="G41" s="59" t="s">
        <v>28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5"/>
      <c r="B42" s="34"/>
      <c r="C42" s="33"/>
      <c r="D42" s="61"/>
      <c r="E42" s="19"/>
      <c r="F42" s="36"/>
      <c r="G42" s="3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5"/>
      <c r="B43" s="63" t="s">
        <v>52</v>
      </c>
      <c r="C43" s="64"/>
      <c r="D43" s="64"/>
      <c r="E43" s="64"/>
      <c r="F43" s="65"/>
      <c r="G43" s="6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1"/>
      <c r="B44" s="56"/>
      <c r="C44" s="57"/>
      <c r="D44" s="57"/>
      <c r="E44" s="57"/>
      <c r="F44" s="58"/>
      <c r="G44" s="5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5"/>
      <c r="B45" s="45" t="s">
        <v>53</v>
      </c>
      <c r="C45" s="46"/>
      <c r="D45" s="47"/>
      <c r="E45" s="47"/>
      <c r="F45" s="48"/>
      <c r="G45" s="4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>
      <c r="A46" s="5"/>
      <c r="B46" s="60" t="s">
        <v>54</v>
      </c>
      <c r="C46" s="60" t="s">
        <v>55</v>
      </c>
      <c r="D46" s="60" t="s">
        <v>56</v>
      </c>
      <c r="E46" s="60" t="s">
        <v>26</v>
      </c>
      <c r="F46" s="60" t="s">
        <v>27</v>
      </c>
      <c r="G46" s="60" t="s">
        <v>28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5"/>
      <c r="B47" s="67" t="s">
        <v>57</v>
      </c>
      <c r="C47" s="68" t="s">
        <v>58</v>
      </c>
      <c r="D47" s="69">
        <v>15</v>
      </c>
      <c r="E47" s="68" t="s">
        <v>32</v>
      </c>
      <c r="F47" s="69">
        <v>32000</v>
      </c>
      <c r="G47" s="70">
        <f t="shared" ref="G47:G49" si="3">F47*D47</f>
        <v>480000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5"/>
      <c r="B48" s="16" t="s">
        <v>59</v>
      </c>
      <c r="C48" s="71" t="s">
        <v>60</v>
      </c>
      <c r="D48" s="72">
        <v>3000</v>
      </c>
      <c r="E48" s="71" t="s">
        <v>32</v>
      </c>
      <c r="F48" s="73">
        <v>150</v>
      </c>
      <c r="G48" s="74">
        <f t="shared" si="3"/>
        <v>450000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5"/>
      <c r="B49" s="75" t="s">
        <v>61</v>
      </c>
      <c r="C49" s="76" t="s">
        <v>60</v>
      </c>
      <c r="D49" s="72">
        <v>3000</v>
      </c>
      <c r="E49" s="76" t="s">
        <v>32</v>
      </c>
      <c r="F49" s="73">
        <v>250</v>
      </c>
      <c r="G49" s="74">
        <f t="shared" si="3"/>
        <v>750000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5"/>
      <c r="B50" s="77" t="s">
        <v>62</v>
      </c>
      <c r="C50" s="76"/>
      <c r="D50" s="17"/>
      <c r="E50" s="76"/>
      <c r="F50" s="74"/>
      <c r="G50" s="7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5"/>
      <c r="B51" s="14" t="s">
        <v>63</v>
      </c>
      <c r="C51" s="71" t="s">
        <v>64</v>
      </c>
      <c r="D51" s="17">
        <v>6</v>
      </c>
      <c r="E51" s="71" t="s">
        <v>32</v>
      </c>
      <c r="F51" s="74">
        <f>33000/25</f>
        <v>1320</v>
      </c>
      <c r="G51" s="74">
        <f t="shared" ref="G51:G52" si="4">(D51*F51)</f>
        <v>7920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5"/>
      <c r="B52" s="14" t="s">
        <v>65</v>
      </c>
      <c r="C52" s="71" t="s">
        <v>66</v>
      </c>
      <c r="D52" s="17">
        <v>6</v>
      </c>
      <c r="E52" s="71" t="s">
        <v>32</v>
      </c>
      <c r="F52" s="74">
        <f>12000/25</f>
        <v>480</v>
      </c>
      <c r="G52" s="74">
        <f t="shared" si="4"/>
        <v>2880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5"/>
      <c r="B53" s="14" t="s">
        <v>67</v>
      </c>
      <c r="C53" s="76" t="s">
        <v>66</v>
      </c>
      <c r="D53" s="17">
        <v>6</v>
      </c>
      <c r="E53" s="76" t="s">
        <v>32</v>
      </c>
      <c r="F53" s="74">
        <f>18000/25</f>
        <v>720</v>
      </c>
      <c r="G53" s="74">
        <f>F53*D53</f>
        <v>4320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5"/>
      <c r="B54" s="14" t="s">
        <v>68</v>
      </c>
      <c r="C54" s="71" t="s">
        <v>69</v>
      </c>
      <c r="D54" s="72">
        <v>1</v>
      </c>
      <c r="E54" s="71" t="s">
        <v>32</v>
      </c>
      <c r="F54" s="74">
        <v>12000</v>
      </c>
      <c r="G54" s="74">
        <f t="shared" ref="G54:G55" si="5">(D54*F54)</f>
        <v>12000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5"/>
      <c r="B55" s="14" t="s">
        <v>70</v>
      </c>
      <c r="C55" s="71" t="s">
        <v>69</v>
      </c>
      <c r="D55" s="72">
        <v>1</v>
      </c>
      <c r="E55" s="71" t="s">
        <v>32</v>
      </c>
      <c r="F55" s="74">
        <v>16000</v>
      </c>
      <c r="G55" s="74">
        <f t="shared" si="5"/>
        <v>16000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5"/>
      <c r="B56" s="77" t="s">
        <v>71</v>
      </c>
      <c r="C56" s="76"/>
      <c r="D56" s="17"/>
      <c r="E56" s="76"/>
      <c r="F56" s="74"/>
      <c r="G56" s="7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5"/>
      <c r="B57" s="78" t="s">
        <v>72</v>
      </c>
      <c r="C57" s="80" t="s">
        <v>73</v>
      </c>
      <c r="D57" s="79">
        <v>0.5</v>
      </c>
      <c r="E57" s="80" t="s">
        <v>32</v>
      </c>
      <c r="F57" s="81">
        <v>14000</v>
      </c>
      <c r="G57" s="81">
        <f t="shared" ref="G57:G59" si="6">F57*D57</f>
        <v>7000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5"/>
      <c r="B58" s="78" t="s">
        <v>74</v>
      </c>
      <c r="C58" s="80" t="s">
        <v>73</v>
      </c>
      <c r="D58" s="79">
        <v>0.5</v>
      </c>
      <c r="E58" s="80" t="s">
        <v>32</v>
      </c>
      <c r="F58" s="81">
        <v>22000</v>
      </c>
      <c r="G58" s="81">
        <f t="shared" si="6"/>
        <v>11000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5"/>
      <c r="B59" s="16" t="s">
        <v>75</v>
      </c>
      <c r="C59" s="80" t="s">
        <v>73</v>
      </c>
      <c r="D59" s="79">
        <v>0.5</v>
      </c>
      <c r="E59" s="80" t="s">
        <v>32</v>
      </c>
      <c r="F59" s="82">
        <v>90000</v>
      </c>
      <c r="G59" s="81">
        <f t="shared" si="6"/>
        <v>45000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83" t="s">
        <v>76</v>
      </c>
      <c r="C60" s="84"/>
      <c r="D60" s="84"/>
      <c r="E60" s="84"/>
      <c r="F60" s="85"/>
      <c r="G60" s="86">
        <f>SUM(G47:G59)</f>
        <v>1786120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1"/>
      <c r="B61" s="56"/>
      <c r="C61" s="57"/>
      <c r="D61" s="57"/>
      <c r="E61" s="87"/>
      <c r="F61" s="58"/>
      <c r="G61" s="5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"/>
      <c r="B62" s="45" t="s">
        <v>77</v>
      </c>
      <c r="C62" s="46"/>
      <c r="D62" s="47"/>
      <c r="E62" s="47"/>
      <c r="F62" s="48"/>
      <c r="G62" s="4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>
      <c r="A63" s="5"/>
      <c r="B63" s="59" t="s">
        <v>78</v>
      </c>
      <c r="C63" s="60" t="s">
        <v>55</v>
      </c>
      <c r="D63" s="60" t="s">
        <v>56</v>
      </c>
      <c r="E63" s="59" t="s">
        <v>26</v>
      </c>
      <c r="F63" s="60" t="s">
        <v>27</v>
      </c>
      <c r="G63" s="59" t="s">
        <v>28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5"/>
      <c r="B64" s="34"/>
      <c r="C64" s="71"/>
      <c r="D64" s="74"/>
      <c r="E64" s="33"/>
      <c r="F64" s="88"/>
      <c r="G64" s="7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89" t="s">
        <v>79</v>
      </c>
      <c r="C65" s="90"/>
      <c r="D65" s="90"/>
      <c r="E65" s="90"/>
      <c r="F65" s="91"/>
      <c r="G65" s="9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1"/>
      <c r="B66" s="93"/>
      <c r="C66" s="93"/>
      <c r="D66" s="93"/>
      <c r="E66" s="93"/>
      <c r="F66" s="94"/>
      <c r="G66" s="9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62"/>
      <c r="B67" s="95" t="s">
        <v>80</v>
      </c>
      <c r="C67" s="96"/>
      <c r="D67" s="96"/>
      <c r="E67" s="96"/>
      <c r="F67" s="96"/>
      <c r="G67" s="97">
        <f>G33+G43+G60+G65</f>
        <v>2956120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62"/>
      <c r="B68" s="98" t="s">
        <v>81</v>
      </c>
      <c r="C68" s="99"/>
      <c r="D68" s="99"/>
      <c r="E68" s="99"/>
      <c r="F68" s="99"/>
      <c r="G68" s="100">
        <f>G67*0.05</f>
        <v>147806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62"/>
      <c r="B69" s="101" t="s">
        <v>82</v>
      </c>
      <c r="C69" s="102"/>
      <c r="D69" s="102"/>
      <c r="E69" s="102"/>
      <c r="F69" s="102"/>
      <c r="G69" s="103">
        <f>G68+G67</f>
        <v>3103926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62"/>
      <c r="B70" s="98" t="s">
        <v>83</v>
      </c>
      <c r="C70" s="99"/>
      <c r="D70" s="99"/>
      <c r="E70" s="99"/>
      <c r="F70" s="99"/>
      <c r="G70" s="100">
        <f>G12</f>
        <v>5100000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62"/>
      <c r="B71" s="104" t="s">
        <v>84</v>
      </c>
      <c r="C71" s="105"/>
      <c r="D71" s="105"/>
      <c r="E71" s="105"/>
      <c r="F71" s="105"/>
      <c r="G71" s="106">
        <f>G70-G69</f>
        <v>1996074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62"/>
      <c r="B72" s="107"/>
      <c r="C72" s="108"/>
      <c r="D72" s="108"/>
      <c r="E72" s="108"/>
      <c r="F72" s="108"/>
      <c r="G72" s="10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62"/>
      <c r="B73" s="110"/>
      <c r="C73" s="108"/>
      <c r="D73" s="108"/>
      <c r="E73" s="108"/>
      <c r="F73" s="108"/>
      <c r="G73" s="10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62"/>
      <c r="B74" s="111" t="s">
        <v>85</v>
      </c>
      <c r="C74" s="112"/>
      <c r="D74" s="112"/>
      <c r="E74" s="112"/>
      <c r="F74" s="113"/>
      <c r="G74" s="10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" customHeight="1">
      <c r="A75" s="62"/>
      <c r="B75" s="116" t="s">
        <v>86</v>
      </c>
      <c r="C75" s="114"/>
      <c r="D75" s="114"/>
      <c r="E75" s="114"/>
      <c r="F75" s="115"/>
      <c r="G75" s="10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62"/>
      <c r="B76" s="116" t="s">
        <v>87</v>
      </c>
      <c r="C76" s="114"/>
      <c r="D76" s="114"/>
      <c r="E76" s="114"/>
      <c r="F76" s="115"/>
      <c r="G76" s="10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62"/>
      <c r="B77" s="116" t="s">
        <v>88</v>
      </c>
      <c r="C77" s="114"/>
      <c r="D77" s="114"/>
      <c r="E77" s="114"/>
      <c r="F77" s="115"/>
      <c r="G77" s="10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62"/>
      <c r="B78" s="116" t="s">
        <v>89</v>
      </c>
      <c r="C78" s="114"/>
      <c r="D78" s="114"/>
      <c r="E78" s="114"/>
      <c r="F78" s="115"/>
      <c r="G78" s="10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62"/>
      <c r="B79" s="116"/>
      <c r="C79" s="114"/>
      <c r="D79" s="114"/>
      <c r="E79" s="114"/>
      <c r="F79" s="115"/>
      <c r="G79" s="10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62"/>
      <c r="B80" s="161"/>
      <c r="C80" s="162"/>
      <c r="D80" s="162"/>
      <c r="E80" s="162"/>
      <c r="F80" s="117"/>
      <c r="G80" s="10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62"/>
      <c r="B81" s="118"/>
      <c r="C81" s="114"/>
      <c r="D81" s="114"/>
      <c r="E81" s="114"/>
      <c r="F81" s="114"/>
      <c r="G81" s="10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62"/>
      <c r="B82" s="167" t="s">
        <v>90</v>
      </c>
      <c r="C82" s="168"/>
      <c r="D82" s="119"/>
      <c r="E82" s="120"/>
      <c r="F82" s="120"/>
      <c r="G82" s="10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62"/>
      <c r="B83" s="121" t="s">
        <v>78</v>
      </c>
      <c r="C83" s="122" t="s">
        <v>91</v>
      </c>
      <c r="D83" s="123" t="s">
        <v>92</v>
      </c>
      <c r="E83" s="120"/>
      <c r="F83" s="120"/>
      <c r="G83" s="10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62"/>
      <c r="B84" s="124" t="s">
        <v>93</v>
      </c>
      <c r="C84" s="125">
        <f>G33</f>
        <v>1170000</v>
      </c>
      <c r="D84" s="126">
        <f>(C84/C90)</f>
        <v>0.37694197606515106</v>
      </c>
      <c r="E84" s="120"/>
      <c r="F84" s="120"/>
      <c r="G84" s="10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>
      <c r="A85" s="62"/>
      <c r="B85" s="124" t="s">
        <v>94</v>
      </c>
      <c r="C85" s="127">
        <v>0</v>
      </c>
      <c r="D85" s="126">
        <v>0</v>
      </c>
      <c r="E85" s="120"/>
      <c r="F85" s="120"/>
      <c r="G85" s="10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62"/>
      <c r="B86" s="124" t="s">
        <v>95</v>
      </c>
      <c r="C86" s="125"/>
      <c r="D86" s="126">
        <f>(C86/C90)</f>
        <v>0</v>
      </c>
      <c r="E86" s="120"/>
      <c r="F86" s="120"/>
      <c r="G86" s="10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62"/>
      <c r="B87" s="124" t="s">
        <v>54</v>
      </c>
      <c r="C87" s="125">
        <f>G60</f>
        <v>1786120</v>
      </c>
      <c r="D87" s="126">
        <f>(C87/C90)</f>
        <v>0.57543897631580132</v>
      </c>
      <c r="E87" s="120"/>
      <c r="F87" s="120"/>
      <c r="G87" s="10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62"/>
      <c r="B88" s="124" t="s">
        <v>96</v>
      </c>
      <c r="C88" s="128">
        <v>0</v>
      </c>
      <c r="D88" s="126">
        <f>(C88/C90)</f>
        <v>0</v>
      </c>
      <c r="E88" s="129"/>
      <c r="F88" s="129"/>
      <c r="G88" s="10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62"/>
      <c r="B89" s="124" t="s">
        <v>97</v>
      </c>
      <c r="C89" s="128">
        <f>G68</f>
        <v>147806</v>
      </c>
      <c r="D89" s="126">
        <f>(C89/C90)</f>
        <v>4.7619047619047616E-2</v>
      </c>
      <c r="E89" s="129"/>
      <c r="F89" s="129"/>
      <c r="G89" s="10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62"/>
      <c r="B90" s="140" t="s">
        <v>98</v>
      </c>
      <c r="C90" s="141">
        <f t="shared" ref="C90:D90" si="7">SUM(C84:C89)</f>
        <v>3103926</v>
      </c>
      <c r="D90" s="130">
        <f t="shared" si="7"/>
        <v>1</v>
      </c>
      <c r="E90" s="129"/>
      <c r="F90" s="129"/>
      <c r="G90" s="10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" customHeight="1">
      <c r="A91" s="62"/>
      <c r="B91" s="110"/>
      <c r="C91" s="108"/>
      <c r="D91" s="108"/>
      <c r="E91" s="108"/>
      <c r="F91" s="108"/>
      <c r="G91" s="10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62"/>
      <c r="B92" s="131"/>
      <c r="C92" s="108"/>
      <c r="D92" s="108"/>
      <c r="E92" s="108"/>
      <c r="F92" s="108"/>
      <c r="G92" s="10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" customHeight="1">
      <c r="A93" s="132"/>
      <c r="B93" s="133"/>
      <c r="C93" s="134" t="s">
        <v>99</v>
      </c>
      <c r="D93" s="135"/>
      <c r="E93" s="136"/>
      <c r="F93" s="137"/>
      <c r="G93" s="10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" customHeight="1">
      <c r="A94" s="62"/>
      <c r="B94" s="121" t="s">
        <v>100</v>
      </c>
      <c r="C94" s="174">
        <v>2400</v>
      </c>
      <c r="D94" s="174">
        <v>2550</v>
      </c>
      <c r="E94" s="175">
        <v>2700</v>
      </c>
      <c r="F94" s="138"/>
      <c r="G94" s="13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62"/>
      <c r="B95" s="140" t="s">
        <v>101</v>
      </c>
      <c r="C95" s="141">
        <v>1293</v>
      </c>
      <c r="D95" s="141">
        <v>1217</v>
      </c>
      <c r="E95" s="142">
        <v>1149</v>
      </c>
      <c r="F95" s="138"/>
      <c r="G95" s="13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62"/>
      <c r="B96" s="143" t="s">
        <v>102</v>
      </c>
      <c r="C96" s="114"/>
      <c r="D96" s="114"/>
      <c r="E96" s="114"/>
      <c r="F96" s="114"/>
      <c r="G96" s="11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</row>
    <row r="298" spans="1:26" ht="15.75" customHeight="1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</row>
    <row r="299" spans="1:26" ht="15.75" customHeight="1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</row>
    <row r="300" spans="1:26" ht="15.75" customHeight="1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</row>
    <row r="301" spans="1:26" ht="15.75" customHeight="1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</row>
    <row r="302" spans="1:26" ht="15.75" customHeight="1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</row>
    <row r="303" spans="1:26" ht="15.75" customHeight="1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</row>
    <row r="304" spans="1:26" ht="15.75" customHeight="1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</row>
    <row r="305" spans="1:26" ht="15.75" customHeight="1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</row>
    <row r="306" spans="1:26" ht="15.75" customHeight="1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</row>
    <row r="307" spans="1:26" ht="15.75" customHeight="1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</row>
    <row r="308" spans="1:26" ht="15.75" customHeight="1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</row>
    <row r="309" spans="1:26" ht="15.75" customHeight="1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</row>
    <row r="310" spans="1:26" ht="15.75" customHeight="1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</row>
    <row r="311" spans="1:26" ht="15.75" customHeight="1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</row>
    <row r="312" spans="1:26" ht="15.75" customHeight="1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</row>
    <row r="313" spans="1:26" ht="15.75" customHeight="1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</row>
    <row r="314" spans="1:26" ht="15.75" customHeight="1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</row>
    <row r="315" spans="1:26" ht="15.75" customHeight="1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</row>
    <row r="316" spans="1:26" ht="15.75" customHeight="1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</row>
    <row r="317" spans="1:26" ht="15.75" customHeight="1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</row>
    <row r="318" spans="1:26" ht="15.75" customHeight="1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</row>
    <row r="319" spans="1:26" ht="15.75" customHeight="1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</row>
    <row r="320" spans="1:26" ht="15.75" customHeight="1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</row>
    <row r="321" spans="1:26" ht="15.75" customHeight="1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</row>
    <row r="322" spans="1:26" ht="15.75" customHeight="1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</row>
    <row r="323" spans="1:26" ht="15.75" customHeight="1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</row>
    <row r="324" spans="1:26" ht="15.75" customHeight="1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</row>
    <row r="325" spans="1:26" ht="15.75" customHeight="1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</row>
    <row r="326" spans="1:26" ht="15.75" customHeight="1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</row>
    <row r="327" spans="1:26" ht="15.75" customHeight="1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</row>
    <row r="328" spans="1:26" ht="15.75" customHeight="1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</row>
    <row r="329" spans="1:26" ht="15.75" customHeight="1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</row>
    <row r="330" spans="1:26" ht="15.75" customHeight="1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</row>
    <row r="331" spans="1:26" ht="15.75" customHeight="1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</row>
    <row r="332" spans="1:26" ht="15.75" customHeight="1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</row>
    <row r="333" spans="1:26" ht="15.75" customHeight="1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</row>
    <row r="334" spans="1:26" ht="15.75" customHeight="1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</row>
    <row r="335" spans="1:26" ht="15.75" customHeight="1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</row>
    <row r="336" spans="1:26" ht="15.75" customHeight="1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</row>
    <row r="337" spans="1:26" ht="15.75" customHeight="1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</row>
    <row r="338" spans="1:26" ht="15.75" customHeight="1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</row>
    <row r="339" spans="1:26" ht="15.75" customHeight="1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</row>
    <row r="340" spans="1:26" ht="15.75" customHeight="1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</row>
    <row r="341" spans="1:26" ht="15.75" customHeight="1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</row>
    <row r="342" spans="1:26" ht="15.75" customHeight="1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</row>
    <row r="343" spans="1:26" ht="15.75" customHeight="1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</row>
    <row r="344" spans="1:26" ht="15.75" customHeight="1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</row>
    <row r="345" spans="1:26" ht="15.75" customHeight="1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</row>
    <row r="346" spans="1:26" ht="15.75" customHeight="1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</row>
    <row r="347" spans="1:26" ht="15.75" customHeight="1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</row>
    <row r="348" spans="1:26" ht="15.75" customHeight="1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</row>
    <row r="349" spans="1:26" ht="15.75" customHeight="1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</row>
    <row r="350" spans="1:26" ht="15.75" customHeight="1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</row>
    <row r="351" spans="1:26" ht="15.75" customHeight="1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</row>
    <row r="352" spans="1:26" ht="15.75" customHeight="1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</row>
    <row r="353" spans="1:26" ht="15.75" customHeight="1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</row>
    <row r="354" spans="1:26" ht="15.75" customHeight="1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</row>
    <row r="355" spans="1:26" ht="15.75" customHeight="1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</row>
    <row r="356" spans="1:26" ht="15.75" customHeight="1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</row>
    <row r="357" spans="1:26" ht="15.75" customHeight="1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</row>
    <row r="358" spans="1:26" ht="15.75" customHeight="1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</row>
    <row r="359" spans="1:26" ht="15.75" customHeight="1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</row>
    <row r="360" spans="1:26" ht="15.75" customHeight="1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</row>
    <row r="361" spans="1:26" ht="15.75" customHeight="1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</row>
    <row r="362" spans="1:26" ht="15.75" customHeight="1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</row>
    <row r="363" spans="1:26" ht="15.75" customHeight="1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</row>
    <row r="364" spans="1:26" ht="15.75" customHeight="1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</row>
    <row r="365" spans="1:26" ht="15.75" customHeight="1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</row>
    <row r="366" spans="1:26" ht="15.75" customHeight="1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</row>
    <row r="367" spans="1:26" ht="15.75" customHeight="1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</row>
    <row r="368" spans="1:26" ht="15.75" customHeight="1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</row>
    <row r="369" spans="1:26" ht="15.75" customHeight="1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</row>
    <row r="370" spans="1:26" ht="15.75" customHeight="1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</row>
    <row r="371" spans="1:26" ht="15.75" customHeight="1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</row>
    <row r="372" spans="1:26" ht="15.75" customHeight="1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</row>
    <row r="373" spans="1:26" ht="15.75" customHeight="1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</row>
    <row r="374" spans="1:26" ht="15.75" customHeight="1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</row>
    <row r="375" spans="1:26" ht="15.75" customHeight="1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</row>
    <row r="376" spans="1:26" ht="15.75" customHeight="1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</row>
    <row r="377" spans="1:26" ht="15.75" customHeight="1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</row>
    <row r="378" spans="1:26" ht="15.75" customHeight="1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</row>
    <row r="379" spans="1:26" ht="15.75" customHeight="1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</row>
    <row r="380" spans="1:26" ht="15.75" customHeight="1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</row>
    <row r="381" spans="1:26" ht="15.75" customHeight="1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</row>
    <row r="382" spans="1:26" ht="15.75" customHeight="1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</row>
    <row r="383" spans="1:26" ht="15.75" customHeight="1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</row>
    <row r="384" spans="1:26" ht="15.75" customHeight="1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</row>
    <row r="385" spans="1:26" ht="15.75" customHeight="1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</row>
    <row r="386" spans="1:26" ht="15.75" customHeight="1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</row>
    <row r="387" spans="1:26" ht="15.75" customHeight="1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</row>
    <row r="388" spans="1:26" ht="15.75" customHeight="1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</row>
    <row r="389" spans="1:26" ht="15.75" customHeight="1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</row>
    <row r="390" spans="1:26" ht="15.75" customHeight="1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</row>
    <row r="391" spans="1:26" ht="15.75" customHeight="1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</row>
    <row r="392" spans="1:26" ht="15.75" customHeight="1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</row>
    <row r="393" spans="1:26" ht="15.75" customHeight="1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</row>
    <row r="394" spans="1:26" ht="15.75" customHeight="1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</row>
    <row r="395" spans="1:26" ht="15.75" customHeight="1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</row>
    <row r="396" spans="1:26" ht="15.75" customHeight="1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</row>
    <row r="397" spans="1:26" ht="15.75" customHeight="1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</row>
    <row r="398" spans="1:26" ht="15.75" customHeight="1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</row>
    <row r="399" spans="1:26" ht="15.75" customHeight="1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</row>
    <row r="400" spans="1:26" ht="15.75" customHeight="1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</row>
    <row r="401" spans="1:26" ht="15.75" customHeight="1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</row>
    <row r="402" spans="1:26" ht="15.75" customHeight="1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</row>
    <row r="403" spans="1:26" ht="15.75" customHeight="1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</row>
    <row r="404" spans="1:26" ht="15.75" customHeight="1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</row>
    <row r="405" spans="1:26" ht="15.75" customHeight="1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</row>
    <row r="406" spans="1:26" ht="15.75" customHeight="1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</row>
    <row r="407" spans="1:26" ht="15.75" customHeight="1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</row>
    <row r="408" spans="1:26" ht="15.75" customHeight="1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</row>
    <row r="409" spans="1:26" ht="15.75" customHeight="1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</row>
    <row r="410" spans="1:26" ht="15.75" customHeight="1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</row>
    <row r="411" spans="1:26" ht="15.75" customHeight="1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</row>
    <row r="412" spans="1:26" ht="15.75" customHeight="1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</row>
    <row r="413" spans="1:26" ht="15.75" customHeight="1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</row>
    <row r="414" spans="1:26" ht="15.75" customHeight="1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</row>
    <row r="415" spans="1:26" ht="15.75" customHeight="1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</row>
    <row r="416" spans="1:26" ht="15.75" customHeight="1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</row>
    <row r="417" spans="1:26" ht="15.75" customHeight="1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</row>
    <row r="418" spans="1:26" ht="15.75" customHeight="1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</row>
    <row r="419" spans="1:26" ht="15.75" customHeight="1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</row>
    <row r="420" spans="1:26" ht="15.75" customHeight="1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</row>
    <row r="421" spans="1:26" ht="15.75" customHeight="1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</row>
    <row r="422" spans="1:26" ht="15.75" customHeight="1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</row>
    <row r="423" spans="1:26" ht="15.75" customHeight="1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</row>
    <row r="424" spans="1:26" ht="15.75" customHeight="1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</row>
    <row r="425" spans="1:26" ht="15.75" customHeight="1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</row>
    <row r="426" spans="1:26" ht="15.75" customHeight="1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</row>
    <row r="427" spans="1:26" ht="15.75" customHeight="1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</row>
    <row r="428" spans="1:26" ht="15.75" customHeight="1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</row>
    <row r="429" spans="1:26" ht="15.75" customHeight="1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</row>
    <row r="430" spans="1:26" ht="15.75" customHeight="1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</row>
    <row r="431" spans="1:26" ht="15.75" customHeight="1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</row>
    <row r="432" spans="1:26" ht="15.75" customHeight="1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</row>
    <row r="433" spans="1:26" ht="15.75" customHeight="1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</row>
    <row r="434" spans="1:26" ht="15.75" customHeight="1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</row>
    <row r="435" spans="1:26" ht="15.75" customHeight="1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</row>
    <row r="436" spans="1:26" ht="15.75" customHeight="1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</row>
    <row r="437" spans="1:26" ht="15.75" customHeight="1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</row>
    <row r="438" spans="1:26" ht="15.75" customHeight="1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</row>
    <row r="439" spans="1:26" ht="15.75" customHeight="1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</row>
    <row r="440" spans="1:26" ht="15.75" customHeight="1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</row>
    <row r="441" spans="1:26" ht="15.75" customHeight="1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</row>
    <row r="442" spans="1:26" ht="15.75" customHeight="1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</row>
    <row r="443" spans="1:26" ht="15.75" customHeight="1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</row>
    <row r="444" spans="1:26" ht="15.75" customHeight="1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</row>
    <row r="445" spans="1:26" ht="15.75" customHeight="1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</row>
    <row r="446" spans="1:26" ht="15.75" customHeight="1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</row>
    <row r="447" spans="1:26" ht="15.75" customHeight="1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</row>
    <row r="448" spans="1:26" ht="15.75" customHeight="1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</row>
    <row r="449" spans="1:26" ht="15.75" customHeight="1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</row>
    <row r="450" spans="1:26" ht="15.75" customHeight="1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</row>
    <row r="451" spans="1:26" ht="15.75" customHeight="1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</row>
    <row r="452" spans="1:26" ht="15.75" customHeight="1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</row>
    <row r="453" spans="1:26" ht="15.75" customHeight="1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</row>
    <row r="454" spans="1:26" ht="15.75" customHeight="1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</row>
    <row r="455" spans="1:26" ht="15.75" customHeight="1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</row>
    <row r="456" spans="1:26" ht="15.75" customHeight="1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</row>
    <row r="457" spans="1:26" ht="15.75" customHeight="1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</row>
    <row r="458" spans="1:26" ht="15.75" customHeight="1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</row>
    <row r="459" spans="1:26" ht="15.75" customHeight="1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</row>
    <row r="460" spans="1:26" ht="15.75" customHeight="1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</row>
    <row r="461" spans="1:26" ht="15.75" customHeight="1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</row>
    <row r="462" spans="1:26" ht="15.75" customHeight="1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</row>
    <row r="463" spans="1:26" ht="15.75" customHeight="1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</row>
    <row r="464" spans="1:26" ht="15.75" customHeight="1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</row>
    <row r="465" spans="1:26" ht="15.75" customHeight="1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</row>
    <row r="466" spans="1:26" ht="15.75" customHeight="1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</row>
    <row r="467" spans="1:26" ht="15.75" customHeight="1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</row>
    <row r="468" spans="1:26" ht="15.75" customHeight="1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</row>
    <row r="469" spans="1:26" ht="15.75" customHeight="1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</row>
    <row r="470" spans="1:26" ht="15.75" customHeight="1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</row>
    <row r="471" spans="1:26" ht="15.75" customHeight="1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</row>
    <row r="472" spans="1:26" ht="15.75" customHeight="1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</row>
    <row r="473" spans="1:26" ht="15.75" customHeight="1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</row>
    <row r="474" spans="1:26" ht="15.75" customHeight="1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</row>
    <row r="475" spans="1:26" ht="15.75" customHeight="1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</row>
    <row r="476" spans="1:26" ht="15.75" customHeight="1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</row>
    <row r="477" spans="1:26" ht="15.75" customHeight="1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</row>
    <row r="478" spans="1:26" ht="15.75" customHeight="1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</row>
    <row r="479" spans="1:26" ht="15.75" customHeight="1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</row>
    <row r="480" spans="1:26" ht="15.75" customHeight="1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</row>
    <row r="481" spans="1:26" ht="15.75" customHeight="1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</row>
    <row r="482" spans="1:26" ht="15.75" customHeight="1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</row>
    <row r="483" spans="1:26" ht="15.75" customHeight="1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</row>
    <row r="484" spans="1:26" ht="15.75" customHeight="1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</row>
    <row r="485" spans="1:26" ht="15.75" customHeight="1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</row>
    <row r="486" spans="1:26" ht="15.75" customHeight="1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</row>
    <row r="487" spans="1:26" ht="15.75" customHeight="1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</row>
    <row r="488" spans="1:26" ht="15.75" customHeight="1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</row>
    <row r="489" spans="1:26" ht="15.75" customHeight="1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</row>
    <row r="490" spans="1:26" ht="15.75" customHeight="1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</row>
    <row r="491" spans="1:26" ht="15.75" customHeight="1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</row>
    <row r="492" spans="1:26" ht="15.75" customHeight="1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</row>
    <row r="493" spans="1:26" ht="15.75" customHeight="1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</row>
    <row r="494" spans="1:26" ht="15.75" customHeight="1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</row>
    <row r="495" spans="1:26" ht="15.75" customHeight="1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</row>
    <row r="496" spans="1:26" ht="15.75" customHeight="1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</row>
    <row r="497" spans="1:26" ht="15.75" customHeight="1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</row>
    <row r="498" spans="1:26" ht="15.75" customHeight="1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</row>
    <row r="499" spans="1:26" ht="15.75" customHeight="1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</row>
    <row r="500" spans="1:26" ht="15.75" customHeight="1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</row>
    <row r="501" spans="1:26" ht="15.75" customHeight="1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</row>
    <row r="502" spans="1:26" ht="15.75" customHeight="1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</row>
    <row r="503" spans="1:26" ht="15.75" customHeight="1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</row>
    <row r="504" spans="1:26" ht="15.75" customHeight="1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</row>
    <row r="505" spans="1:26" ht="15.75" customHeight="1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</row>
    <row r="506" spans="1:26" ht="15.75" customHeight="1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</row>
    <row r="507" spans="1:26" ht="15.75" customHeight="1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</row>
    <row r="508" spans="1:26" ht="15.75" customHeight="1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</row>
    <row r="509" spans="1:26" ht="15.75" customHeight="1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</row>
    <row r="510" spans="1:26" ht="15.75" customHeight="1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</row>
    <row r="511" spans="1:26" ht="15.75" customHeight="1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</row>
    <row r="512" spans="1:26" ht="15.75" customHeight="1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</row>
    <row r="513" spans="1:26" ht="15.75" customHeight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</row>
    <row r="514" spans="1:26" ht="15.75" customHeight="1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</row>
    <row r="515" spans="1:26" ht="15.75" customHeight="1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</row>
    <row r="516" spans="1:26" ht="15.75" customHeight="1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</row>
    <row r="517" spans="1:26" ht="15.75" customHeight="1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</row>
    <row r="518" spans="1:26" ht="15.75" customHeight="1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</row>
    <row r="519" spans="1:26" ht="15.75" customHeight="1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</row>
    <row r="520" spans="1:26" ht="15.75" customHeight="1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</row>
    <row r="521" spans="1:26" ht="15.75" customHeight="1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</row>
    <row r="522" spans="1:26" ht="15.75" customHeight="1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</row>
    <row r="523" spans="1:26" ht="15.75" customHeight="1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</row>
    <row r="524" spans="1:26" ht="15.75" customHeight="1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</row>
    <row r="525" spans="1:26" ht="15.75" customHeight="1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</row>
    <row r="526" spans="1:26" ht="15.75" customHeight="1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</row>
    <row r="527" spans="1:26" ht="15.75" customHeight="1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</row>
    <row r="528" spans="1:26" ht="15.7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</row>
    <row r="529" spans="1:26" ht="15.75" customHeight="1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</row>
    <row r="530" spans="1:26" ht="15.75" customHeight="1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</row>
    <row r="531" spans="1:26" ht="15.75" customHeight="1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</row>
    <row r="532" spans="1:26" ht="15.75" customHeight="1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</row>
    <row r="533" spans="1:26" ht="15.75" customHeight="1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</row>
    <row r="534" spans="1:26" ht="15.75" customHeight="1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</row>
    <row r="535" spans="1:26" ht="15.75" customHeight="1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</row>
    <row r="536" spans="1:26" ht="15.75" customHeight="1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</row>
    <row r="537" spans="1:26" ht="15.75" customHeight="1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</row>
    <row r="538" spans="1:26" ht="15.75" customHeight="1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</row>
    <row r="539" spans="1:26" ht="15.75" customHeight="1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</row>
    <row r="540" spans="1:26" ht="15.75" customHeight="1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</row>
    <row r="541" spans="1:26" ht="15.75" customHeight="1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</row>
    <row r="542" spans="1:26" ht="15.75" customHeight="1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</row>
    <row r="543" spans="1:26" ht="15.75" customHeight="1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</row>
    <row r="544" spans="1:26" ht="15.75" customHeight="1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</row>
    <row r="545" spans="1:26" ht="15.75" customHeight="1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</row>
    <row r="546" spans="1:26" ht="15.75" customHeight="1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</row>
    <row r="547" spans="1:26" ht="15.75" customHeight="1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</row>
    <row r="548" spans="1:26" ht="15.75" customHeight="1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</row>
    <row r="549" spans="1:26" ht="15.75" customHeight="1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</row>
    <row r="550" spans="1:26" ht="15.75" customHeight="1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</row>
    <row r="551" spans="1:26" ht="15.75" customHeight="1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</row>
    <row r="552" spans="1:26" ht="15.75" customHeight="1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</row>
    <row r="553" spans="1:26" ht="15.75" customHeight="1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</row>
    <row r="554" spans="1:26" ht="15.75" customHeight="1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</row>
    <row r="555" spans="1:26" ht="15.75" customHeight="1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</row>
    <row r="556" spans="1:26" ht="15.75" customHeight="1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</row>
    <row r="557" spans="1:26" ht="15.75" customHeight="1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</row>
    <row r="558" spans="1:26" ht="15.75" customHeight="1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</row>
    <row r="559" spans="1:26" ht="15.75" customHeight="1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</row>
    <row r="560" spans="1:26" ht="15.75" customHeight="1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</row>
    <row r="561" spans="1:26" ht="15.75" customHeight="1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</row>
    <row r="562" spans="1:26" ht="15.75" customHeight="1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</row>
    <row r="563" spans="1:26" ht="15.75" customHeight="1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</row>
    <row r="564" spans="1:26" ht="15.75" customHeight="1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</row>
    <row r="565" spans="1:26" ht="15.75" customHeight="1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</row>
    <row r="566" spans="1:26" ht="15.75" customHeight="1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</row>
    <row r="567" spans="1:26" ht="15.75" customHeight="1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</row>
    <row r="568" spans="1:26" ht="15.75" customHeight="1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</row>
    <row r="569" spans="1:26" ht="15.75" customHeight="1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</row>
    <row r="570" spans="1:26" ht="15.75" customHeight="1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</row>
    <row r="571" spans="1:26" ht="15.75" customHeight="1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</row>
    <row r="572" spans="1:26" ht="15.75" customHeight="1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</row>
    <row r="573" spans="1:26" ht="15.75" customHeight="1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</row>
    <row r="574" spans="1:26" ht="15.75" customHeight="1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</row>
    <row r="575" spans="1:26" ht="15.75" customHeight="1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</row>
    <row r="576" spans="1:26" ht="15.75" customHeight="1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</row>
    <row r="577" spans="1:26" ht="15.75" customHeight="1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</row>
    <row r="578" spans="1:26" ht="15.75" customHeight="1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</row>
    <row r="579" spans="1:26" ht="15.75" customHeight="1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</row>
    <row r="580" spans="1:26" ht="15.75" customHeight="1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</row>
    <row r="581" spans="1:26" ht="15.75" customHeight="1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</row>
    <row r="582" spans="1:26" ht="15.75" customHeight="1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</row>
    <row r="583" spans="1:26" ht="15.75" customHeight="1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</row>
    <row r="584" spans="1:26" ht="15.75" customHeight="1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</row>
    <row r="585" spans="1:26" ht="15.75" customHeight="1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</row>
    <row r="586" spans="1:26" ht="15.75" customHeight="1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</row>
    <row r="587" spans="1:26" ht="15.75" customHeight="1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</row>
    <row r="588" spans="1:26" ht="15.75" customHeight="1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</row>
    <row r="589" spans="1:26" ht="15.75" customHeight="1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</row>
    <row r="590" spans="1:26" ht="15.75" customHeight="1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</row>
    <row r="591" spans="1:26" ht="15.75" customHeight="1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</row>
    <row r="592" spans="1:26" ht="15.75" customHeight="1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</row>
    <row r="593" spans="1:26" ht="15.75" customHeight="1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</row>
    <row r="594" spans="1:26" ht="15.75" customHeight="1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</row>
    <row r="595" spans="1:26" ht="15.75" customHeight="1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</row>
    <row r="596" spans="1:26" ht="15.75" customHeight="1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</row>
    <row r="597" spans="1:26" ht="15.75" customHeight="1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</row>
    <row r="598" spans="1:26" ht="15.75" customHeight="1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</row>
    <row r="599" spans="1:26" ht="15.75" customHeight="1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</row>
    <row r="600" spans="1:26" ht="15.75" customHeight="1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</row>
    <row r="601" spans="1:26" ht="15.75" customHeight="1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</row>
    <row r="602" spans="1:26" ht="15.75" customHeight="1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</row>
    <row r="603" spans="1:26" ht="15.75" customHeight="1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</row>
    <row r="604" spans="1:26" ht="15.75" customHeight="1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</row>
    <row r="605" spans="1:26" ht="15.75" customHeight="1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</row>
    <row r="606" spans="1:26" ht="15.75" customHeight="1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</row>
    <row r="607" spans="1:26" ht="15.75" customHeight="1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</row>
    <row r="608" spans="1:26" ht="15.75" customHeight="1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</row>
    <row r="609" spans="1:26" ht="15.75" customHeight="1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</row>
    <row r="610" spans="1:26" ht="15.75" customHeight="1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</row>
    <row r="611" spans="1:26" ht="15.75" customHeight="1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</row>
    <row r="612" spans="1:26" ht="15.75" customHeight="1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</row>
    <row r="613" spans="1:26" ht="15.75" customHeight="1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</row>
    <row r="614" spans="1:26" ht="15.75" customHeight="1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</row>
    <row r="615" spans="1:26" ht="15.75" customHeight="1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</row>
    <row r="616" spans="1:26" ht="15.75" customHeight="1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</row>
    <row r="617" spans="1:26" ht="15.75" customHeight="1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</row>
    <row r="618" spans="1:26" ht="15.75" customHeight="1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</row>
    <row r="619" spans="1:26" ht="15.75" customHeight="1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</row>
    <row r="620" spans="1:26" ht="15.75" customHeight="1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</row>
    <row r="621" spans="1:26" ht="15.75" customHeight="1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</row>
    <row r="622" spans="1:26" ht="15.75" customHeight="1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</row>
    <row r="623" spans="1:26" ht="15.75" customHeight="1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</row>
    <row r="624" spans="1:26" ht="15.75" customHeight="1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</row>
    <row r="625" spans="1:26" ht="15.75" customHeight="1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</row>
    <row r="626" spans="1:26" ht="15.75" customHeight="1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</row>
    <row r="627" spans="1:26" ht="15.75" customHeight="1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</row>
    <row r="628" spans="1:26" ht="15.75" customHeight="1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</row>
    <row r="629" spans="1:26" ht="15.75" customHeight="1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</row>
    <row r="630" spans="1:26" ht="15.75" customHeight="1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</row>
    <row r="631" spans="1:26" ht="15.75" customHeight="1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</row>
    <row r="632" spans="1:26" ht="15.75" customHeight="1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</row>
    <row r="633" spans="1:26" ht="15.75" customHeight="1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</row>
    <row r="634" spans="1:26" ht="15.75" customHeight="1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</row>
    <row r="635" spans="1:26" ht="15.75" customHeight="1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</row>
    <row r="636" spans="1:26" ht="15.75" customHeight="1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</row>
    <row r="637" spans="1:26" ht="15.75" customHeight="1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</row>
    <row r="638" spans="1:26" ht="15.75" customHeight="1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</row>
    <row r="639" spans="1:26" ht="15.75" customHeight="1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</row>
    <row r="640" spans="1:26" ht="15.75" customHeight="1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</row>
    <row r="641" spans="1:26" ht="15.75" customHeight="1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</row>
    <row r="642" spans="1:26" ht="15.75" customHeight="1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</row>
    <row r="643" spans="1:26" ht="15.75" customHeight="1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</row>
    <row r="644" spans="1:26" ht="15.75" customHeight="1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</row>
    <row r="645" spans="1:26" ht="15.75" customHeight="1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</row>
    <row r="646" spans="1:26" ht="15.75" customHeight="1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</row>
    <row r="647" spans="1:26" ht="15.75" customHeight="1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</row>
    <row r="648" spans="1:26" ht="15.75" customHeight="1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</row>
    <row r="649" spans="1:26" ht="15.75" customHeight="1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</row>
    <row r="650" spans="1:26" ht="15.75" customHeight="1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</row>
    <row r="651" spans="1:26" ht="15.75" customHeight="1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</row>
    <row r="652" spans="1:26" ht="15.75" customHeight="1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</row>
    <row r="653" spans="1:26" ht="15.75" customHeight="1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</row>
    <row r="654" spans="1:26" ht="15.75" customHeight="1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</row>
    <row r="655" spans="1:26" ht="15.75" customHeight="1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</row>
    <row r="656" spans="1:26" ht="15.75" customHeight="1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</row>
    <row r="657" spans="1:26" ht="15.75" customHeight="1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</row>
    <row r="658" spans="1:26" ht="15.75" customHeight="1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</row>
    <row r="659" spans="1:26" ht="15.75" customHeight="1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</row>
    <row r="660" spans="1:26" ht="15.75" customHeight="1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</row>
    <row r="661" spans="1:26" ht="15.75" customHeight="1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</row>
    <row r="662" spans="1:26" ht="15.75" customHeight="1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</row>
    <row r="663" spans="1:26" ht="15.75" customHeight="1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</row>
    <row r="664" spans="1:26" ht="15.75" customHeight="1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</row>
    <row r="665" spans="1:26" ht="15.75" customHeight="1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</row>
    <row r="666" spans="1:26" ht="15.75" customHeight="1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</row>
    <row r="667" spans="1:26" ht="15.75" customHeight="1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</row>
    <row r="668" spans="1:26" ht="15.75" customHeight="1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</row>
    <row r="669" spans="1:26" ht="15.75" customHeight="1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</row>
    <row r="670" spans="1:26" ht="15.75" customHeight="1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</row>
    <row r="671" spans="1:26" ht="15.75" customHeight="1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</row>
    <row r="672" spans="1:26" ht="15.75" customHeight="1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</row>
    <row r="673" spans="1:26" ht="15.75" customHeight="1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</row>
    <row r="674" spans="1:26" ht="15.75" customHeight="1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</row>
    <row r="675" spans="1:26" ht="15.75" customHeight="1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</row>
    <row r="676" spans="1:26" ht="15.75" customHeight="1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</row>
    <row r="677" spans="1:26" ht="15.75" customHeight="1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</row>
    <row r="678" spans="1:26" ht="15.75" customHeight="1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</row>
    <row r="679" spans="1:26" ht="15.75" customHeight="1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</row>
    <row r="680" spans="1:26" ht="15.75" customHeight="1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</row>
    <row r="681" spans="1:26" ht="15.75" customHeight="1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</row>
    <row r="682" spans="1:26" ht="15.75" customHeight="1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</row>
    <row r="683" spans="1:26" ht="15.75" customHeight="1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</row>
    <row r="684" spans="1:26" ht="15.75" customHeight="1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</row>
    <row r="685" spans="1:26" ht="15.75" customHeight="1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</row>
    <row r="686" spans="1:26" ht="15.75" customHeight="1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</row>
    <row r="687" spans="1:26" ht="15.75" customHeight="1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</row>
    <row r="688" spans="1:26" ht="15.75" customHeight="1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</row>
    <row r="689" spans="1:26" ht="15.75" customHeight="1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</row>
    <row r="690" spans="1:26" ht="15.75" customHeight="1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</row>
    <row r="691" spans="1:26" ht="15.75" customHeight="1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</row>
    <row r="692" spans="1:26" ht="15.75" customHeight="1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</row>
    <row r="693" spans="1:26" ht="15.75" customHeight="1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</row>
    <row r="694" spans="1:26" ht="15.75" customHeight="1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</row>
    <row r="695" spans="1:26" ht="15.75" customHeight="1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</row>
    <row r="696" spans="1:26" ht="15.75" customHeight="1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</row>
    <row r="697" spans="1:26" ht="15.75" customHeight="1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</row>
    <row r="698" spans="1:26" ht="15.75" customHeight="1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</row>
    <row r="699" spans="1:26" ht="15.75" customHeight="1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</row>
    <row r="700" spans="1:26" ht="15.75" customHeight="1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</row>
    <row r="701" spans="1:26" ht="15.75" customHeight="1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</row>
    <row r="702" spans="1:26" ht="15.75" customHeight="1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</row>
    <row r="703" spans="1:26" ht="15.75" customHeight="1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</row>
    <row r="704" spans="1:26" ht="15.75" customHeight="1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</row>
    <row r="705" spans="1:26" ht="15.75" customHeight="1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</row>
    <row r="706" spans="1:26" ht="15.75" customHeight="1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</row>
    <row r="707" spans="1:26" ht="15.75" customHeight="1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</row>
    <row r="708" spans="1:26" ht="15.75" customHeight="1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</row>
    <row r="709" spans="1:26" ht="15.75" customHeight="1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</row>
    <row r="710" spans="1:26" ht="15.75" customHeight="1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</row>
    <row r="711" spans="1:26" ht="15.75" customHeight="1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</row>
    <row r="712" spans="1:26" ht="15.75" customHeight="1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</row>
    <row r="713" spans="1:26" ht="15.75" customHeight="1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</row>
    <row r="714" spans="1:26" ht="15.75" customHeight="1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</row>
    <row r="715" spans="1:26" ht="15.75" customHeight="1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</row>
    <row r="716" spans="1:26" ht="15.75" customHeight="1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</row>
    <row r="717" spans="1:26" ht="15.75" customHeight="1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</row>
    <row r="718" spans="1:26" ht="15.75" customHeight="1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</row>
    <row r="719" spans="1:26" ht="15.75" customHeight="1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</row>
    <row r="720" spans="1:26" ht="15.75" customHeight="1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</row>
    <row r="721" spans="1:26" ht="15.75" customHeight="1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</row>
    <row r="722" spans="1:26" ht="15.75" customHeight="1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</row>
    <row r="723" spans="1:26" ht="15.75" customHeight="1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</row>
    <row r="724" spans="1:26" ht="15.75" customHeight="1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</row>
    <row r="725" spans="1:26" ht="15.75" customHeight="1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</row>
    <row r="726" spans="1:26" ht="15.75" customHeight="1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</row>
    <row r="727" spans="1:26" ht="15.75" customHeight="1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</row>
    <row r="728" spans="1:26" ht="15.75" customHeight="1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</row>
    <row r="729" spans="1:26" ht="15.75" customHeight="1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</row>
    <row r="730" spans="1:26" ht="15.75" customHeight="1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</row>
    <row r="731" spans="1:26" ht="15.75" customHeight="1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</row>
    <row r="732" spans="1:26" ht="15.75" customHeight="1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</row>
    <row r="733" spans="1:26" ht="15.75" customHeight="1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</row>
    <row r="734" spans="1:26" ht="15.75" customHeight="1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</row>
    <row r="735" spans="1:26" ht="15.75" customHeight="1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</row>
    <row r="736" spans="1:26" ht="15.75" customHeight="1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</row>
    <row r="737" spans="1:26" ht="15.75" customHeight="1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</row>
    <row r="738" spans="1:26" ht="15.75" customHeight="1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</row>
    <row r="739" spans="1:26" ht="15.75" customHeight="1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</row>
    <row r="740" spans="1:26" ht="15.75" customHeight="1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</row>
    <row r="741" spans="1:26" ht="15.75" customHeight="1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</row>
    <row r="742" spans="1:26" ht="15.75" customHeight="1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</row>
    <row r="743" spans="1:26" ht="15.75" customHeight="1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</row>
    <row r="744" spans="1:26" ht="15.75" customHeight="1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</row>
    <row r="745" spans="1:26" ht="15.75" customHeight="1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</row>
    <row r="746" spans="1:26" ht="15.75" customHeight="1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</row>
    <row r="747" spans="1:26" ht="15.75" customHeight="1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</row>
    <row r="748" spans="1:26" ht="15.75" customHeight="1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</row>
    <row r="749" spans="1:26" ht="15.75" customHeight="1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</row>
    <row r="750" spans="1:26" ht="15.75" customHeight="1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</row>
    <row r="751" spans="1:26" ht="15.75" customHeight="1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</row>
    <row r="752" spans="1:26" ht="15.75" customHeight="1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</row>
    <row r="753" spans="1:26" ht="15.75" customHeight="1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</row>
    <row r="754" spans="1:26" ht="15.75" customHeight="1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</row>
    <row r="755" spans="1:26" ht="15.75" customHeight="1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</row>
    <row r="756" spans="1:26" ht="15.75" customHeight="1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</row>
    <row r="757" spans="1:26" ht="15.75" customHeight="1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</row>
    <row r="758" spans="1:26" ht="15.75" customHeight="1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</row>
    <row r="759" spans="1:26" ht="15.75" customHeight="1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</row>
    <row r="760" spans="1:26" ht="15.75" customHeight="1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</row>
    <row r="761" spans="1:26" ht="15.75" customHeight="1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</row>
    <row r="762" spans="1:26" ht="15.75" customHeight="1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</row>
    <row r="763" spans="1:26" ht="15.75" customHeight="1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</row>
    <row r="764" spans="1:26" ht="15.75" customHeight="1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</row>
    <row r="765" spans="1:26" ht="15.75" customHeight="1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</row>
    <row r="766" spans="1:26" ht="15.75" customHeight="1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</row>
    <row r="767" spans="1:26" ht="15.75" customHeight="1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</row>
    <row r="768" spans="1:26" ht="15.75" customHeight="1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</row>
    <row r="769" spans="1:26" ht="15.75" customHeight="1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</row>
    <row r="770" spans="1:26" ht="15.75" customHeight="1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</row>
    <row r="771" spans="1:26" ht="15.75" customHeight="1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</row>
    <row r="772" spans="1:26" ht="15.75" customHeight="1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</row>
    <row r="773" spans="1:26" ht="15.75" customHeight="1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</row>
    <row r="774" spans="1:26" ht="15.75" customHeight="1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</row>
    <row r="775" spans="1:26" ht="15.75" customHeight="1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</row>
    <row r="776" spans="1:26" ht="15.75" customHeight="1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</row>
    <row r="777" spans="1:26" ht="15.75" customHeight="1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</row>
    <row r="778" spans="1:26" ht="15.75" customHeight="1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</row>
    <row r="779" spans="1:26" ht="15.75" customHeight="1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</row>
    <row r="780" spans="1:26" ht="15.75" customHeight="1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</row>
    <row r="781" spans="1:26" ht="15.75" customHeight="1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</row>
    <row r="782" spans="1:26" ht="15.75" customHeight="1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</row>
    <row r="783" spans="1:26" ht="15.75" customHeight="1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</row>
    <row r="784" spans="1:26" ht="15.75" customHeight="1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</row>
    <row r="785" spans="1:26" ht="15.75" customHeight="1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</row>
    <row r="786" spans="1:26" ht="15.75" customHeight="1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</row>
    <row r="787" spans="1:26" ht="15.75" customHeight="1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</row>
    <row r="788" spans="1:26" ht="15.75" customHeight="1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</row>
    <row r="789" spans="1:26" ht="15.75" customHeight="1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</row>
    <row r="790" spans="1:26" ht="15.75" customHeight="1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</row>
    <row r="791" spans="1:26" ht="15.75" customHeight="1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</row>
    <row r="792" spans="1:26" ht="15.75" customHeight="1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</row>
    <row r="793" spans="1:26" ht="15.75" customHeight="1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</row>
    <row r="794" spans="1:26" ht="15.75" customHeight="1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</row>
    <row r="795" spans="1:26" ht="15.75" customHeight="1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</row>
    <row r="796" spans="1:26" ht="15.75" customHeight="1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</row>
    <row r="797" spans="1:26" ht="15.75" customHeight="1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</row>
    <row r="798" spans="1:26" ht="15.75" customHeight="1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</row>
    <row r="799" spans="1:26" ht="15.75" customHeight="1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</row>
    <row r="800" spans="1:26" ht="15.75" customHeight="1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</row>
    <row r="801" spans="1:26" ht="15.75" customHeight="1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</row>
    <row r="802" spans="1:26" ht="15.75" customHeight="1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</row>
    <row r="803" spans="1:26" ht="15.75" customHeight="1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</row>
    <row r="804" spans="1:26" ht="15.75" customHeight="1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</row>
    <row r="805" spans="1:26" ht="15.75" customHeight="1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</row>
    <row r="806" spans="1:26" ht="15.75" customHeight="1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</row>
    <row r="807" spans="1:26" ht="15.75" customHeight="1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</row>
    <row r="808" spans="1:26" ht="15.75" customHeight="1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</row>
    <row r="809" spans="1:26" ht="15.75" customHeight="1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</row>
    <row r="810" spans="1:26" ht="15.75" customHeight="1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</row>
    <row r="811" spans="1:26" ht="15.75" customHeight="1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</row>
    <row r="812" spans="1:26" ht="15.75" customHeight="1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</row>
    <row r="813" spans="1:26" ht="15.75" customHeight="1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</row>
    <row r="814" spans="1:26" ht="15.75" customHeight="1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</row>
    <row r="815" spans="1:26" ht="15.75" customHeight="1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</row>
    <row r="816" spans="1:26" ht="15.75" customHeight="1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</row>
    <row r="817" spans="1:26" ht="15.75" customHeight="1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</row>
    <row r="818" spans="1:26" ht="15.75" customHeight="1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</row>
    <row r="819" spans="1:26" ht="15.75" customHeight="1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</row>
    <row r="820" spans="1:26" ht="15.75" customHeight="1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</row>
    <row r="821" spans="1:26" ht="15.75" customHeight="1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</row>
    <row r="822" spans="1:26" ht="15.75" customHeight="1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</row>
    <row r="823" spans="1:26" ht="15.75" customHeight="1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</row>
    <row r="824" spans="1:26" ht="15.75" customHeight="1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</row>
    <row r="825" spans="1:26" ht="15.75" customHeight="1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</row>
    <row r="826" spans="1:26" ht="15.75" customHeight="1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</row>
    <row r="827" spans="1:26" ht="15.75" customHeight="1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</row>
    <row r="828" spans="1:26" ht="15.75" customHeight="1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</row>
    <row r="829" spans="1:26" ht="15.75" customHeight="1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</row>
    <row r="830" spans="1:26" ht="15.75" customHeight="1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</row>
    <row r="831" spans="1:26" ht="15.75" customHeight="1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</row>
    <row r="832" spans="1:26" ht="15.75" customHeight="1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</row>
    <row r="833" spans="1:26" ht="15.75" customHeight="1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</row>
    <row r="834" spans="1:26" ht="15.75" customHeight="1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</row>
    <row r="835" spans="1:26" ht="15.75" customHeight="1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</row>
    <row r="836" spans="1:26" ht="15.75" customHeight="1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</row>
    <row r="837" spans="1:26" ht="15.75" customHeight="1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</row>
    <row r="838" spans="1:26" ht="15.75" customHeight="1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</row>
    <row r="839" spans="1:26" ht="15.75" customHeight="1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</row>
    <row r="840" spans="1:26" ht="15.75" customHeight="1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</row>
    <row r="841" spans="1:26" ht="15.75" customHeight="1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</row>
    <row r="842" spans="1:26" ht="15.75" customHeight="1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</row>
    <row r="843" spans="1:26" ht="15.75" customHeight="1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</row>
    <row r="844" spans="1:26" ht="15.75" customHeight="1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</row>
    <row r="845" spans="1:26" ht="15.75" customHeight="1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</row>
    <row r="846" spans="1:26" ht="15.75" customHeight="1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</row>
    <row r="847" spans="1:26" ht="15.75" customHeight="1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</row>
    <row r="848" spans="1:26" ht="15.75" customHeight="1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</row>
    <row r="849" spans="1:26" ht="15.75" customHeight="1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</row>
    <row r="850" spans="1:26" ht="15.75" customHeight="1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</row>
    <row r="851" spans="1:26" ht="15.75" customHeight="1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</row>
    <row r="852" spans="1:26" ht="15.75" customHeight="1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</row>
    <row r="853" spans="1:26" ht="15.75" customHeight="1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</row>
    <row r="854" spans="1:26" ht="15.75" customHeight="1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</row>
    <row r="855" spans="1:26" ht="15.75" customHeight="1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</row>
    <row r="856" spans="1:26" ht="15.75" customHeight="1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</row>
    <row r="857" spans="1:26" ht="15.75" customHeight="1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</row>
    <row r="858" spans="1:26" ht="15.75" customHeight="1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</row>
    <row r="859" spans="1:26" ht="15.75" customHeight="1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</row>
    <row r="860" spans="1:26" ht="15.75" customHeight="1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</row>
    <row r="861" spans="1:26" ht="15.75" customHeight="1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</row>
    <row r="862" spans="1:26" ht="15.75" customHeight="1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</row>
    <row r="863" spans="1:26" ht="15.75" customHeight="1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</row>
    <row r="864" spans="1:26" ht="15.75" customHeight="1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</row>
    <row r="865" spans="1:26" ht="15.75" customHeight="1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</row>
    <row r="866" spans="1:26" ht="15.75" customHeight="1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</row>
    <row r="867" spans="1:26" ht="15.75" customHeight="1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</row>
    <row r="868" spans="1:26" ht="15.75" customHeight="1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</row>
    <row r="869" spans="1:26" ht="15.75" customHeight="1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</row>
    <row r="870" spans="1:26" ht="15.75" customHeight="1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</row>
    <row r="871" spans="1:26" ht="15.75" customHeight="1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</row>
    <row r="872" spans="1:26" ht="15.75" customHeight="1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</row>
    <row r="873" spans="1:26" ht="15.75" customHeight="1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</row>
    <row r="874" spans="1:26" ht="15.75" customHeight="1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</row>
    <row r="875" spans="1:26" ht="15.75" customHeight="1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</row>
    <row r="876" spans="1:26" ht="15.75" customHeight="1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</row>
    <row r="877" spans="1:26" ht="15.75" customHeight="1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</row>
    <row r="878" spans="1:26" ht="15.75" customHeight="1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</row>
    <row r="879" spans="1:26" ht="15.75" customHeight="1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</row>
    <row r="880" spans="1:26" ht="15.75" customHeight="1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</row>
    <row r="881" spans="1:26" ht="15.75" customHeight="1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</row>
    <row r="882" spans="1:26" ht="15.75" customHeight="1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</row>
    <row r="883" spans="1:26" ht="15.75" customHeight="1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</row>
    <row r="884" spans="1:26" ht="15.75" customHeight="1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</row>
    <row r="885" spans="1:26" ht="15.75" customHeight="1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</row>
    <row r="886" spans="1:26" ht="15.75" customHeight="1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</row>
    <row r="887" spans="1:26" ht="15.75" customHeight="1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</row>
    <row r="888" spans="1:26" ht="15.75" customHeight="1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</row>
    <row r="889" spans="1:26" ht="15.75" customHeight="1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</row>
    <row r="890" spans="1:26" ht="15.75" customHeight="1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</row>
    <row r="891" spans="1:26" ht="15.75" customHeight="1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</row>
    <row r="892" spans="1:26" ht="15.75" customHeight="1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</row>
    <row r="893" spans="1:26" ht="15.75" customHeight="1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</row>
    <row r="894" spans="1:26" ht="15.75" customHeight="1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</row>
    <row r="895" spans="1:26" ht="15.75" customHeight="1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</row>
    <row r="896" spans="1:26" ht="15.75" customHeight="1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</row>
    <row r="897" spans="1:26" ht="15.75" customHeight="1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</row>
    <row r="898" spans="1:26" ht="15.75" customHeight="1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</row>
    <row r="899" spans="1:26" ht="15.75" customHeight="1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</row>
    <row r="900" spans="1:26" ht="15.75" customHeight="1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</row>
    <row r="901" spans="1:26" ht="15.75" customHeight="1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</row>
    <row r="902" spans="1:26" ht="15.75" customHeight="1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</row>
    <row r="903" spans="1:26" ht="15.75" customHeight="1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</row>
    <row r="904" spans="1:26" ht="15.75" customHeight="1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</row>
    <row r="905" spans="1:26" ht="15.75" customHeight="1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</row>
    <row r="906" spans="1:26" ht="15.75" customHeight="1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</row>
    <row r="907" spans="1:26" ht="15.75" customHeight="1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</row>
    <row r="908" spans="1:26" ht="15.75" customHeight="1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</row>
    <row r="909" spans="1:26" ht="15.75" customHeight="1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</row>
    <row r="910" spans="1:26" ht="15.75" customHeight="1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</row>
    <row r="911" spans="1:26" ht="15.75" customHeight="1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</row>
    <row r="912" spans="1:26" ht="15.75" customHeight="1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</row>
    <row r="913" spans="1:26" ht="15.75" customHeight="1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</row>
    <row r="914" spans="1:26" ht="15.75" customHeight="1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</row>
    <row r="915" spans="1:26" ht="15.75" customHeight="1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</row>
    <row r="916" spans="1:26" ht="15.75" customHeight="1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</row>
    <row r="917" spans="1:26" ht="15.75" customHeight="1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</row>
    <row r="918" spans="1:26" ht="15.75" customHeight="1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</row>
    <row r="919" spans="1:26" ht="15.75" customHeight="1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</row>
    <row r="920" spans="1:26" ht="15.75" customHeight="1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</row>
    <row r="921" spans="1:26" ht="15.75" customHeight="1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</row>
    <row r="922" spans="1:26" ht="15.75" customHeight="1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</row>
    <row r="923" spans="1:26" ht="15.75" customHeight="1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</row>
    <row r="924" spans="1:26" ht="15.75" customHeight="1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</row>
    <row r="925" spans="1:26" ht="15.75" customHeight="1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</row>
    <row r="926" spans="1:26" ht="15.75" customHeight="1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</row>
    <row r="927" spans="1:26" ht="15.75" customHeight="1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</row>
    <row r="928" spans="1:26" ht="15.75" customHeight="1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</row>
    <row r="929" spans="1:26" ht="15.75" customHeight="1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</row>
    <row r="930" spans="1:26" ht="15.75" customHeight="1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</row>
    <row r="931" spans="1:26" ht="15.75" customHeight="1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</row>
    <row r="932" spans="1:26" ht="15.75" customHeight="1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</row>
    <row r="933" spans="1:26" ht="15.75" customHeight="1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</row>
    <row r="934" spans="1:26" ht="15.75" customHeight="1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</row>
    <row r="935" spans="1:26" ht="15.75" customHeight="1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</row>
    <row r="936" spans="1:26" ht="15.75" customHeight="1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</row>
    <row r="937" spans="1:26" ht="15.75" customHeight="1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</row>
    <row r="938" spans="1:26" ht="15.75" customHeight="1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</row>
    <row r="939" spans="1:26" ht="15.75" customHeight="1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</row>
    <row r="940" spans="1:26" ht="15.75" customHeight="1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</row>
    <row r="941" spans="1:26" ht="15.75" customHeight="1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</row>
    <row r="942" spans="1:26" ht="15.75" customHeight="1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</row>
    <row r="943" spans="1:26" ht="15.75" customHeight="1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</row>
    <row r="944" spans="1:26" ht="15.75" customHeight="1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</row>
    <row r="945" spans="1:26" ht="15.75" customHeight="1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</row>
    <row r="946" spans="1:26" ht="15.75" customHeight="1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</row>
    <row r="947" spans="1:26" ht="15.75" customHeight="1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</row>
    <row r="948" spans="1:26" ht="15.75" customHeight="1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</row>
    <row r="949" spans="1:26" ht="15.75" customHeight="1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</row>
    <row r="950" spans="1:26" ht="15.75" customHeight="1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</row>
    <row r="951" spans="1:26" ht="15.75" customHeight="1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</row>
    <row r="952" spans="1:26" ht="15.75" customHeight="1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</row>
    <row r="953" spans="1:26" ht="15.75" customHeight="1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</row>
    <row r="954" spans="1:26" ht="15.75" customHeight="1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</row>
    <row r="955" spans="1:26" ht="15.75" customHeight="1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</row>
    <row r="956" spans="1:26" ht="15.75" customHeight="1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</row>
    <row r="957" spans="1:26" ht="15.75" customHeight="1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</row>
    <row r="958" spans="1:26" ht="15.75" customHeight="1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</row>
    <row r="959" spans="1:26" ht="15.75" customHeight="1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</row>
    <row r="960" spans="1:26" ht="15.75" customHeight="1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</row>
    <row r="961" spans="1:26" ht="15.75" customHeight="1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</row>
    <row r="962" spans="1:26" ht="15.75" customHeight="1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</row>
    <row r="963" spans="1:26" ht="15.75" customHeight="1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</row>
    <row r="964" spans="1:26" ht="15.75" customHeight="1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</row>
    <row r="965" spans="1:26" ht="15.75" customHeight="1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</row>
    <row r="966" spans="1:26" ht="15.75" customHeight="1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</row>
    <row r="967" spans="1:26" ht="15.75" customHeight="1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</row>
    <row r="968" spans="1:26" ht="15.75" customHeight="1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</row>
    <row r="969" spans="1:26" ht="15.75" customHeight="1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</row>
    <row r="970" spans="1:26" ht="15.75" customHeight="1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</row>
    <row r="971" spans="1:26" ht="15.75" customHeight="1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</row>
    <row r="972" spans="1:26" ht="15.75" customHeight="1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</row>
    <row r="973" spans="1:26" ht="15.75" customHeight="1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</row>
    <row r="974" spans="1:26" ht="15.75" customHeight="1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</row>
    <row r="975" spans="1:26" ht="15.75" customHeight="1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</row>
    <row r="976" spans="1:26" ht="15.75" customHeight="1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</row>
    <row r="977" spans="1:26" ht="15.75" customHeight="1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</row>
    <row r="978" spans="1:26" ht="15.75" customHeight="1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</row>
    <row r="979" spans="1:26" ht="15.75" customHeight="1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</row>
    <row r="980" spans="1:26" ht="15.75" customHeight="1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</row>
    <row r="981" spans="1:26" ht="15.75" customHeight="1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</row>
    <row r="982" spans="1:26" ht="15.75" customHeight="1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</row>
    <row r="983" spans="1:26" ht="15.75" customHeight="1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</row>
    <row r="984" spans="1:26" ht="15.75" customHeight="1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</row>
    <row r="985" spans="1:26" ht="15.75" customHeight="1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</row>
    <row r="986" spans="1:26" ht="15.75" customHeight="1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</row>
    <row r="987" spans="1:26" ht="15.75" customHeight="1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</row>
    <row r="988" spans="1:26" ht="15.75" customHeight="1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</row>
    <row r="989" spans="1:26" ht="15.75" customHeight="1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</row>
    <row r="990" spans="1:26" ht="15.75" customHeight="1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</row>
    <row r="991" spans="1:26" ht="15.75" customHeight="1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</row>
    <row r="992" spans="1:26" ht="15.75" customHeight="1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</row>
    <row r="993" spans="1:26" ht="15.75" customHeight="1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</row>
    <row r="994" spans="1:26" ht="15.75" customHeight="1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</row>
    <row r="995" spans="1:26" ht="15.75" customHeight="1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</row>
    <row r="996" spans="1:26" ht="15.75" customHeight="1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</row>
    <row r="997" spans="1:26" ht="15.75" customHeight="1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</row>
    <row r="998" spans="1:26" ht="15.75" customHeight="1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</row>
    <row r="999" spans="1:26" ht="15" customHeight="1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</row>
  </sheetData>
  <mergeCells count="8">
    <mergeCell ref="E15:F15"/>
    <mergeCell ref="B17:G17"/>
    <mergeCell ref="B82:C82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G999"/>
  <sheetViews>
    <sheetView workbookViewId="0"/>
  </sheetViews>
  <sheetFormatPr baseColWidth="10" defaultColWidth="14.42578125" defaultRowHeight="15" customHeight="1"/>
  <cols>
    <col min="6" max="6" width="3.140625" customWidth="1"/>
  </cols>
  <sheetData>
    <row r="2" spans="1:4" ht="15" customHeight="1">
      <c r="A2" s="144" t="s">
        <v>103</v>
      </c>
      <c r="B2" s="159"/>
      <c r="C2" s="159"/>
      <c r="D2" s="159"/>
    </row>
    <row r="4" spans="1:4" ht="15" customHeight="1">
      <c r="A4" s="145" t="s">
        <v>104</v>
      </c>
      <c r="B4" s="159"/>
      <c r="C4" s="159"/>
      <c r="D4" s="159"/>
    </row>
    <row r="5" spans="1:4" ht="15" customHeight="1">
      <c r="A5" s="145" t="s">
        <v>105</v>
      </c>
      <c r="B5" s="159"/>
      <c r="C5" s="159"/>
      <c r="D5" s="159"/>
    </row>
    <row r="6" spans="1:4" ht="15" customHeight="1">
      <c r="A6" s="146" t="s">
        <v>106</v>
      </c>
      <c r="B6" s="159"/>
      <c r="C6" s="159"/>
      <c r="D6" s="159"/>
    </row>
    <row r="7" spans="1:4" ht="15" customHeight="1">
      <c r="A7" s="147" t="s">
        <v>107</v>
      </c>
      <c r="B7" s="159"/>
      <c r="C7" s="159"/>
      <c r="D7" s="159"/>
    </row>
    <row r="8" spans="1:4" ht="15" customHeight="1">
      <c r="A8" s="146" t="s">
        <v>108</v>
      </c>
      <c r="B8" s="159"/>
      <c r="C8" s="159"/>
      <c r="D8" s="159"/>
    </row>
    <row r="10" spans="1:4" ht="15" customHeight="1">
      <c r="A10" s="159"/>
      <c r="B10" s="147">
        <v>2</v>
      </c>
      <c r="C10" s="145" t="s">
        <v>109</v>
      </c>
      <c r="D10" s="159"/>
    </row>
    <row r="11" spans="1:4" ht="15" customHeight="1">
      <c r="A11" s="159"/>
      <c r="B11" s="147">
        <v>25</v>
      </c>
      <c r="C11" s="147" t="s">
        <v>110</v>
      </c>
      <c r="D11" s="159"/>
    </row>
    <row r="12" spans="1:4" ht="15" customHeight="1">
      <c r="A12" s="159"/>
      <c r="B12" s="148">
        <v>60</v>
      </c>
      <c r="C12" s="147" t="s">
        <v>111</v>
      </c>
      <c r="D12" s="159"/>
    </row>
    <row r="13" spans="1:4" ht="15" customHeight="1">
      <c r="A13" s="159"/>
      <c r="B13" s="149">
        <f>B12*B11*B10</f>
        <v>3000</v>
      </c>
      <c r="C13" s="144" t="s">
        <v>112</v>
      </c>
      <c r="D13" s="150"/>
    </row>
    <row r="16" spans="1:4" ht="15" customHeight="1">
      <c r="A16" s="151" t="s">
        <v>113</v>
      </c>
      <c r="B16" s="159"/>
      <c r="C16" s="159"/>
      <c r="D16" s="159"/>
    </row>
    <row r="18" spans="1:7" ht="30" customHeight="1">
      <c r="A18" s="159"/>
      <c r="B18" s="172" t="s">
        <v>114</v>
      </c>
      <c r="C18" s="173"/>
      <c r="D18" s="152" t="s">
        <v>115</v>
      </c>
      <c r="E18" s="172" t="s">
        <v>116</v>
      </c>
      <c r="F18" s="173"/>
      <c r="G18" s="159"/>
    </row>
    <row r="19" spans="1:7" ht="15" customHeight="1">
      <c r="A19" s="153" t="s">
        <v>117</v>
      </c>
      <c r="B19" s="146">
        <v>3000</v>
      </c>
      <c r="C19" s="147" t="s">
        <v>118</v>
      </c>
      <c r="D19" s="154">
        <v>0.85</v>
      </c>
      <c r="E19" s="147">
        <f>B19*D19</f>
        <v>2550</v>
      </c>
      <c r="F19" s="159"/>
      <c r="G19" s="153" t="s">
        <v>119</v>
      </c>
    </row>
    <row r="20" spans="1:7" ht="15" customHeight="1">
      <c r="A20" s="147"/>
      <c r="B20" s="159"/>
      <c r="C20" s="159"/>
      <c r="D20" s="159"/>
      <c r="E20" s="147"/>
      <c r="F20" s="159"/>
      <c r="G20" s="147"/>
    </row>
    <row r="21" spans="1:7" ht="15.75" customHeight="1">
      <c r="A21" s="159"/>
      <c r="B21" s="159"/>
      <c r="C21" s="159"/>
      <c r="D21" s="159"/>
      <c r="E21" s="159"/>
      <c r="F21" s="159"/>
      <c r="G21" s="159"/>
    </row>
    <row r="22" spans="1:7" ht="15.75" customHeight="1">
      <c r="A22" s="159"/>
      <c r="B22" s="159"/>
      <c r="C22" s="159"/>
      <c r="D22" s="159"/>
      <c r="E22" s="159"/>
      <c r="F22" s="159"/>
      <c r="G22" s="159"/>
    </row>
    <row r="23" spans="1:7" ht="15.75" customHeight="1">
      <c r="A23" s="147" t="s">
        <v>120</v>
      </c>
      <c r="B23" s="159"/>
      <c r="C23" s="159"/>
      <c r="D23" s="159"/>
      <c r="E23" s="159"/>
      <c r="F23" s="159"/>
      <c r="G23" s="159"/>
    </row>
    <row r="24" spans="1:7" ht="15.75" customHeight="1">
      <c r="A24" s="147">
        <v>1</v>
      </c>
      <c r="B24" s="147" t="s">
        <v>121</v>
      </c>
      <c r="C24" s="159"/>
      <c r="D24" s="159"/>
      <c r="E24" s="159"/>
      <c r="F24" s="159"/>
      <c r="G24" s="159"/>
    </row>
    <row r="25" spans="1:7" ht="15.75" customHeight="1">
      <c r="A25" s="147">
        <v>0.25</v>
      </c>
      <c r="B25" s="147" t="s">
        <v>122</v>
      </c>
      <c r="C25" s="159"/>
      <c r="D25" s="159"/>
      <c r="E25" s="159"/>
      <c r="F25" s="159"/>
      <c r="G25" s="159"/>
    </row>
    <row r="26" spans="1:7" ht="15.75" customHeight="1">
      <c r="A26" s="159"/>
      <c r="B26" s="159"/>
      <c r="C26" s="159"/>
      <c r="D26" s="159"/>
      <c r="E26" s="159"/>
      <c r="F26" s="159"/>
      <c r="G26" s="159"/>
    </row>
    <row r="27" spans="1:7" ht="15.75" customHeight="1">
      <c r="A27" s="147">
        <v>0.25</v>
      </c>
      <c r="B27" s="147">
        <v>6</v>
      </c>
      <c r="C27" s="145" t="s">
        <v>123</v>
      </c>
      <c r="D27" s="159"/>
      <c r="E27" s="159"/>
      <c r="F27" s="159"/>
      <c r="G27" s="159"/>
    </row>
    <row r="28" spans="1:7" ht="15.75" customHeight="1">
      <c r="A28" s="159"/>
      <c r="B28" s="147">
        <f>B27*A27</f>
        <v>1.5</v>
      </c>
      <c r="C28" s="147" t="s">
        <v>124</v>
      </c>
      <c r="D28" s="159"/>
      <c r="E28" s="159"/>
      <c r="F28" s="159"/>
      <c r="G28" s="159"/>
    </row>
    <row r="29" spans="1:7" ht="15.75" customHeight="1">
      <c r="A29" s="159"/>
      <c r="B29" s="147">
        <f>B28*52</f>
        <v>78</v>
      </c>
      <c r="C29" s="147" t="s">
        <v>125</v>
      </c>
      <c r="D29" s="159"/>
      <c r="E29" s="159"/>
      <c r="F29" s="159"/>
      <c r="G29" s="159"/>
    </row>
    <row r="30" spans="1:7" ht="15.75" customHeight="1">
      <c r="A30" s="159"/>
      <c r="B30" s="159"/>
      <c r="C30" s="35"/>
      <c r="D30" s="159"/>
      <c r="E30" s="159"/>
      <c r="F30" s="159"/>
      <c r="G30" s="159"/>
    </row>
    <row r="31" spans="1:7" ht="15.75" customHeight="1">
      <c r="A31" s="159"/>
      <c r="B31" s="34" t="s">
        <v>29</v>
      </c>
      <c r="C31" s="33" t="s">
        <v>31</v>
      </c>
      <c r="D31" s="61"/>
      <c r="E31" s="19" t="s">
        <v>32</v>
      </c>
      <c r="F31" s="159"/>
      <c r="G31" s="159"/>
    </row>
    <row r="32" spans="1:7" ht="15.75" customHeight="1">
      <c r="A32" s="159"/>
      <c r="B32" s="34" t="s">
        <v>33</v>
      </c>
      <c r="C32" s="35" t="s">
        <v>31</v>
      </c>
      <c r="D32" s="61"/>
      <c r="E32" s="19" t="s">
        <v>32</v>
      </c>
      <c r="F32" s="159"/>
      <c r="G32" s="159"/>
    </row>
    <row r="33" spans="2:5" ht="21.75" customHeight="1">
      <c r="B33" s="34" t="s">
        <v>126</v>
      </c>
      <c r="C33" s="33" t="s">
        <v>35</v>
      </c>
      <c r="D33" s="61"/>
      <c r="E33" s="19" t="s">
        <v>32</v>
      </c>
    </row>
    <row r="34" spans="2:5" ht="15.75" customHeight="1">
      <c r="B34" s="34" t="s">
        <v>127</v>
      </c>
      <c r="C34" s="35" t="s">
        <v>31</v>
      </c>
      <c r="D34" s="61"/>
      <c r="E34" s="19" t="s">
        <v>32</v>
      </c>
    </row>
    <row r="35" spans="2:5" ht="15.75" customHeight="1">
      <c r="B35" s="34" t="s">
        <v>37</v>
      </c>
      <c r="C35" s="160" t="s">
        <v>31</v>
      </c>
      <c r="D35" s="61"/>
      <c r="E35" s="19" t="s">
        <v>32</v>
      </c>
    </row>
    <row r="36" spans="2:5" ht="15.75" customHeight="1">
      <c r="B36" s="34" t="s">
        <v>38</v>
      </c>
      <c r="C36" s="33" t="s">
        <v>39</v>
      </c>
      <c r="D36" s="61"/>
      <c r="E36" s="19" t="s">
        <v>32</v>
      </c>
    </row>
    <row r="37" spans="2:5" ht="15.75" customHeight="1">
      <c r="B37" s="34" t="s">
        <v>40</v>
      </c>
      <c r="C37" s="35" t="s">
        <v>41</v>
      </c>
      <c r="D37" s="61"/>
      <c r="E37" s="19" t="s">
        <v>32</v>
      </c>
    </row>
    <row r="38" spans="2:5" ht="15.75" customHeight="1">
      <c r="B38" s="34" t="s">
        <v>42</v>
      </c>
      <c r="C38" s="33" t="s">
        <v>41</v>
      </c>
      <c r="D38" s="61"/>
      <c r="E38" s="19" t="s">
        <v>32</v>
      </c>
    </row>
    <row r="39" spans="2:5" ht="15.75" customHeight="1">
      <c r="B39" s="34" t="s">
        <v>43</v>
      </c>
      <c r="C39" s="35" t="s">
        <v>41</v>
      </c>
      <c r="D39" s="61"/>
      <c r="E39" s="19" t="s">
        <v>32</v>
      </c>
    </row>
    <row r="40" spans="2:5" ht="22.5" customHeight="1">
      <c r="B40" s="34" t="s">
        <v>44</v>
      </c>
      <c r="C40" s="33" t="s">
        <v>41</v>
      </c>
      <c r="D40" s="61"/>
      <c r="E40" s="19" t="s">
        <v>32</v>
      </c>
    </row>
    <row r="41" spans="2:5" ht="22.5" customHeight="1">
      <c r="B41" s="37" t="s">
        <v>45</v>
      </c>
      <c r="C41" s="35" t="s">
        <v>46</v>
      </c>
      <c r="D41" s="155"/>
      <c r="E41" s="38" t="s">
        <v>32</v>
      </c>
    </row>
    <row r="42" spans="2:5" ht="25.5" customHeight="1">
      <c r="B42" s="34" t="s">
        <v>47</v>
      </c>
      <c r="C42" s="33" t="s">
        <v>46</v>
      </c>
      <c r="D42" s="61"/>
      <c r="E42" s="19" t="s">
        <v>32</v>
      </c>
    </row>
    <row r="43" spans="2:5" ht="15.75" customHeight="1">
      <c r="B43" s="156" t="s">
        <v>128</v>
      </c>
      <c r="C43" s="157" t="s">
        <v>129</v>
      </c>
      <c r="D43" s="159"/>
      <c r="E43" s="159"/>
    </row>
    <row r="44" spans="2:5" ht="15.75" customHeight="1">
      <c r="B44" s="159"/>
      <c r="C44" s="158">
        <f>78-C43</f>
        <v>0</v>
      </c>
      <c r="D44" s="159"/>
      <c r="E44" s="159"/>
    </row>
    <row r="45" spans="2:5" ht="15.75" customHeight="1">
      <c r="B45" s="159"/>
      <c r="C45" s="159"/>
      <c r="D45" s="159"/>
      <c r="E45" s="159"/>
    </row>
    <row r="46" spans="2:5" ht="15.75" customHeight="1">
      <c r="B46" s="159"/>
      <c r="C46" s="159"/>
      <c r="D46" s="159"/>
      <c r="E46" s="159"/>
    </row>
    <row r="47" spans="2:5" ht="15.75" customHeight="1">
      <c r="B47" s="159"/>
      <c r="C47" s="159"/>
      <c r="D47" s="159"/>
      <c r="E47" s="159"/>
    </row>
    <row r="48" spans="2:5" ht="15.75" customHeight="1">
      <c r="B48" s="159"/>
      <c r="C48" s="159"/>
      <c r="D48" s="159"/>
      <c r="E48" s="159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18:C18"/>
    <mergeCell ref="E18:F1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Plantas M20</vt:lpstr>
      <vt:lpstr>Hoja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Olguita</dc:creator>
  <cp:keywords/>
  <dc:description/>
  <cp:lastModifiedBy>Usuario</cp:lastModifiedBy>
  <cp:revision/>
  <dcterms:created xsi:type="dcterms:W3CDTF">2021-02-23T18:10:54Z</dcterms:created>
  <dcterms:modified xsi:type="dcterms:W3CDTF">2021-04-06T15:22:24Z</dcterms:modified>
  <cp:category/>
  <cp:contentStatus/>
</cp:coreProperties>
</file>