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dor\Desktop\Regiòn de Aysen\Agencia de Àrea Cochrane\"/>
    </mc:Choice>
  </mc:AlternateContent>
  <bookViews>
    <workbookView xWindow="-105" yWindow="-105" windowWidth="19425" windowHeight="10425"/>
  </bookViews>
  <sheets>
    <sheet name="leña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7" i="1" l="1"/>
  <c r="G36" i="1"/>
  <c r="G26" i="1"/>
  <c r="G21" i="1"/>
  <c r="G39" i="1" l="1"/>
  <c r="C66" i="1" s="1"/>
  <c r="G12" i="1"/>
  <c r="G27" i="1" l="1"/>
  <c r="C64" i="1" s="1"/>
  <c r="C67" i="1"/>
  <c r="G49" i="1"/>
  <c r="G22" i="1" l="1"/>
  <c r="C63" i="1" s="1"/>
  <c r="C65" i="1"/>
  <c r="G46" i="1" l="1"/>
  <c r="G47" i="1" s="1"/>
  <c r="G48" i="1" l="1"/>
  <c r="C68" i="1"/>
  <c r="C69" i="1" s="1"/>
  <c r="E74" i="1" l="1"/>
  <c r="C74" i="1"/>
  <c r="D74" i="1"/>
  <c r="G50" i="1"/>
  <c r="D66" i="1"/>
  <c r="D65" i="1"/>
  <c r="D67" i="1"/>
  <c r="D68" i="1"/>
  <c r="D63" i="1"/>
  <c r="D69" i="1" l="1"/>
</calcChain>
</file>

<file path=xl/sharedStrings.xml><?xml version="1.0" encoding="utf-8"?>
<sst xmlns="http://schemas.openxmlformats.org/spreadsheetml/2006/main" count="108" uniqueCount="79">
  <si>
    <t>RUBRO O CULTIVO</t>
  </si>
  <si>
    <t>FECHA ESTIMADA  PRECIO VENTA</t>
  </si>
  <si>
    <t>NIVEL TECNOLÓGICO</t>
  </si>
  <si>
    <t>Medio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</si>
  <si>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</si>
  <si>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</si>
  <si>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</si>
  <si>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</si>
  <si>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</si>
  <si>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</si>
  <si>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</si>
  <si>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</si>
  <si>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</si>
  <si>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</si>
  <si>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</si>
  <si>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</si>
  <si>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</si>
  <si>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</si>
  <si>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</si>
  <si>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</si>
  <si>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</si>
  <si>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</si>
  <si>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</si>
  <si>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</si>
  <si>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</si>
  <si>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</si>
  <si>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</si>
  <si>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</si>
  <si>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</si>
  <si>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</si>
  <si>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</si>
  <si>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</si>
  <si>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</si>
  <si>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</si>
  <si>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</si>
  <si>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</si>
  <si>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</si>
  <si>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</si>
  <si>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</si>
  <si>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</si>
  <si>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</si>
  <si>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</si>
  <si>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</si>
  <si>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</si>
  <si>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</si>
  <si>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</si>
  <si>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</si>
  <si>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</si>
  <si>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(*): Este valor representa el valor mìnimo de venta del producto</t>
  </si>
  <si>
    <t>De Aysén</t>
  </si>
  <si>
    <t>Cochrane</t>
  </si>
  <si>
    <t>Mercado local</t>
  </si>
  <si>
    <t>LEÑA</t>
  </si>
  <si>
    <t>ESPECIE</t>
  </si>
  <si>
    <t>Nativa</t>
  </si>
  <si>
    <t>RENDIMIENTO (m3.)</t>
  </si>
  <si>
    <t>Todo el Año</t>
  </si>
  <si>
    <t>Ene-Dic</t>
  </si>
  <si>
    <t>no hay</t>
  </si>
  <si>
    <t>Corta y acopio de leña en monte</t>
  </si>
  <si>
    <t>enero-diciembre</t>
  </si>
  <si>
    <t>Lts</t>
  </si>
  <si>
    <t>Aceite</t>
  </si>
  <si>
    <t>Traslado con Bueyes</t>
  </si>
  <si>
    <t>JH-JA</t>
  </si>
  <si>
    <t>ESCENARIOS COSTO UNITARIO  ($/m3)</t>
  </si>
  <si>
    <t>Rendimiento (m3/hà)</t>
  </si>
  <si>
    <t>Costo unitario ($/m3) (*)</t>
  </si>
  <si>
    <t>COSTOS DIRECTOS DE PRODUCCIÓN POR 100 m3 (INCLUYE IVA)</t>
  </si>
  <si>
    <t>PRECIO ESPERADO ($/m3)</t>
  </si>
  <si>
    <t>M3</t>
  </si>
  <si>
    <t>Combustible</t>
  </si>
  <si>
    <t>Aceite cadera y respuestos</t>
  </si>
  <si>
    <t>Varios</t>
  </si>
  <si>
    <t>$/100m3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</si>
  <si>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</si>
  <si>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</si>
  <si>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Cantidad</t>
  </si>
  <si>
    <t>COSTO TOTAL.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</si>
</sst>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&quot; &quot;* #,##0&quot; &quot;;&quot;-&quot;* #,##0&quot; &quot;;&quot; &quot;* &quot;-&quot;??&quot; &quot;"/>
  </numFmts>
  <fonts count="15" x14ac:knownFonts="1">
    <font>
      <sz val="11"/>
      <color indexed="8"/>
      <name val="Calibri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sz val="11"/>
      <color indexed="8"/>
      <name val="Arial Narrow"/>
      <family val="2"/>
    </font>
    <font>
      <b/>
      <sz val="9"/>
      <color indexed="9"/>
      <name val="Arial Narrow"/>
      <family val="2"/>
    </font>
    <font>
      <b/>
      <i/>
      <sz val="9"/>
      <color indexed="9"/>
      <name val="Arial Narrow"/>
      <family val="2"/>
    </font>
    <font>
      <b/>
      <sz val="7"/>
      <color indexed="9"/>
      <name val="Arial Narrow"/>
      <family val="2"/>
    </font>
    <font>
      <u/>
      <sz val="8"/>
      <color indexed="8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b/>
      <sz val="9"/>
      <color indexed="8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6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135">
    <xf numFmtId="0" fontId="0" fillId="0" borderId="0" xfId="0" applyFont="1" applyAlignment="1"/>
    <xf numFmtId="49" fontId="1" fillId="2" borderId="5" xfId="0" applyNumberFormat="1" applyFont="1" applyFill="1" applyBorder="1" applyAlignment="1">
      <alignment vertical="center" wrapText="1"/>
    </xf>
    <xf numFmtId="49" fontId="1" fillId="2" borderId="6" xfId="0" applyNumberFormat="1" applyFont="1" applyFill="1" applyBorder="1" applyAlignment="1">
      <alignment horizontal="center" vertical="center" wrapText="1"/>
    </xf>
    <xf numFmtId="0" fontId="2" fillId="2" borderId="7" xfId="0" applyFont="1" applyFill="1" applyBorder="1" applyAlignment="1"/>
    <xf numFmtId="49" fontId="1" fillId="2" borderId="6" xfId="0" applyNumberFormat="1" applyFont="1" applyFill="1" applyBorder="1" applyAlignment="1">
      <alignment horizontal="right"/>
    </xf>
    <xf numFmtId="49" fontId="1" fillId="2" borderId="6" xfId="0" applyNumberFormat="1" applyFont="1" applyFill="1" applyBorder="1" applyAlignment="1">
      <alignment horizontal="right" wrapText="1"/>
    </xf>
    <xf numFmtId="3" fontId="1" fillId="2" borderId="6" xfId="0" applyNumberFormat="1" applyFont="1" applyFill="1" applyBorder="1" applyAlignment="1">
      <alignment horizontal="right" wrapText="1"/>
    </xf>
    <xf numFmtId="14" fontId="1" fillId="2" borderId="6" xfId="0" applyNumberFormat="1" applyFont="1" applyFill="1" applyBorder="1" applyAlignment="1">
      <alignment horizontal="right"/>
    </xf>
    <xf numFmtId="49" fontId="1" fillId="2" borderId="6" xfId="0" applyNumberFormat="1" applyFont="1" applyFill="1" applyBorder="1" applyAlignment="1">
      <alignment horizontal="center" wrapText="1"/>
    </xf>
    <xf numFmtId="0" fontId="1" fillId="2" borderId="6" xfId="0" applyNumberFormat="1" applyFont="1" applyFill="1" applyBorder="1" applyAlignment="1">
      <alignment wrapText="1"/>
    </xf>
    <xf numFmtId="49" fontId="3" fillId="3" borderId="6" xfId="0" applyNumberFormat="1" applyFont="1" applyFill="1" applyBorder="1" applyAlignment="1">
      <alignment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vertical="center"/>
    </xf>
    <xf numFmtId="3" fontId="3" fillId="3" borderId="6" xfId="0" applyNumberFormat="1" applyFont="1" applyFill="1" applyBorder="1" applyAlignment="1">
      <alignment vertical="center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3" fontId="3" fillId="3" borderId="15" xfId="0" applyNumberFormat="1" applyFont="1" applyFill="1" applyBorder="1" applyAlignment="1">
      <alignment vertical="center"/>
    </xf>
    <xf numFmtId="49" fontId="4" fillId="3" borderId="15" xfId="0" applyNumberFormat="1" applyFont="1" applyFill="1" applyBorder="1" applyAlignment="1">
      <alignment vertical="center"/>
    </xf>
    <xf numFmtId="0" fontId="4" fillId="3" borderId="15" xfId="0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vertical="center"/>
    </xf>
    <xf numFmtId="3" fontId="4" fillId="3" borderId="15" xfId="0" applyNumberFormat="1" applyFont="1" applyFill="1" applyBorder="1" applyAlignment="1">
      <alignment vertical="center"/>
    </xf>
    <xf numFmtId="49" fontId="4" fillId="3" borderId="19" xfId="0" applyNumberFormat="1" applyFont="1" applyFill="1" applyBorder="1" applyAlignment="1">
      <alignment vertical="center"/>
    </xf>
    <xf numFmtId="0" fontId="4" fillId="3" borderId="19" xfId="0" applyFont="1" applyFill="1" applyBorder="1" applyAlignment="1">
      <alignment horizontal="center" vertical="center"/>
    </xf>
    <xf numFmtId="0" fontId="4" fillId="3" borderId="19" xfId="0" applyFont="1" applyFill="1" applyBorder="1" applyAlignment="1">
      <alignment vertical="center"/>
    </xf>
    <xf numFmtId="3" fontId="4" fillId="3" borderId="19" xfId="0" applyNumberFormat="1" applyFont="1" applyFill="1" applyBorder="1" applyAlignment="1">
      <alignment vertical="center"/>
    </xf>
    <xf numFmtId="49" fontId="1" fillId="2" borderId="6" xfId="0" applyNumberFormat="1" applyFont="1" applyFill="1" applyBorder="1" applyAlignment="1">
      <alignment wrapText="1"/>
    </xf>
    <xf numFmtId="49" fontId="1" fillId="2" borderId="6" xfId="0" applyNumberFormat="1" applyFont="1" applyFill="1" applyBorder="1" applyAlignment="1"/>
    <xf numFmtId="0" fontId="1" fillId="2" borderId="6" xfId="0" applyFont="1" applyFill="1" applyBorder="1" applyAlignment="1"/>
    <xf numFmtId="167" fontId="1" fillId="2" borderId="6" xfId="0" applyNumberFormat="1" applyFont="1" applyFill="1" applyBorder="1" applyAlignment="1"/>
    <xf numFmtId="0" fontId="1" fillId="2" borderId="15" xfId="0" applyFont="1" applyFill="1" applyBorder="1" applyAlignment="1">
      <alignment vertical="center"/>
    </xf>
    <xf numFmtId="0" fontId="1" fillId="2" borderId="15" xfId="0" applyFont="1" applyFill="1" applyBorder="1" applyAlignment="1">
      <alignment horizontal="center" vertical="center"/>
    </xf>
    <xf numFmtId="3" fontId="1" fillId="2" borderId="15" xfId="0" applyNumberFormat="1" applyFont="1" applyFill="1" applyBorder="1" applyAlignment="1">
      <alignment vertical="center"/>
    </xf>
    <xf numFmtId="0" fontId="5" fillId="2" borderId="1" xfId="0" applyFont="1" applyFill="1" applyBorder="1" applyAlignment="1"/>
    <xf numFmtId="0" fontId="5" fillId="0" borderId="0" xfId="0" applyNumberFormat="1" applyFont="1" applyAlignment="1"/>
    <xf numFmtId="0" fontId="5" fillId="0" borderId="0" xfId="0" applyFont="1" applyAlignment="1"/>
    <xf numFmtId="0" fontId="5" fillId="2" borderId="2" xfId="0" applyFont="1" applyFill="1" applyBorder="1" applyAlignment="1"/>
    <xf numFmtId="0" fontId="5" fillId="2" borderId="3" xfId="0" applyFont="1" applyFill="1" applyBorder="1" applyAlignment="1"/>
    <xf numFmtId="0" fontId="5" fillId="2" borderId="4" xfId="0" applyFont="1" applyFill="1" applyBorder="1" applyAlignment="1"/>
    <xf numFmtId="49" fontId="6" fillId="3" borderId="5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horizontal="right"/>
    </xf>
    <xf numFmtId="3" fontId="2" fillId="2" borderId="6" xfId="0" applyNumberFormat="1" applyFont="1" applyFill="1" applyBorder="1" applyAlignment="1"/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9" xfId="0" applyFont="1" applyFill="1" applyBorder="1" applyAlignment="1"/>
    <xf numFmtId="0" fontId="2" fillId="2" borderId="9" xfId="0" applyFont="1" applyFill="1" applyBorder="1" applyAlignment="1">
      <alignment horizontal="justify" wrapText="1"/>
    </xf>
    <xf numFmtId="0" fontId="5" fillId="2" borderId="10" xfId="0" applyFont="1" applyFill="1" applyBorder="1" applyAlignment="1"/>
    <xf numFmtId="0" fontId="2" fillId="2" borderId="11" xfId="0" applyFont="1" applyFill="1" applyBorder="1" applyAlignment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 applyAlignment="1"/>
    <xf numFmtId="49" fontId="6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6" fillId="3" borderId="6" xfId="0" applyNumberFormat="1" applyFont="1" applyFill="1" applyBorder="1" applyAlignment="1">
      <alignment horizontal="center" vertical="center" wrapText="1"/>
    </xf>
    <xf numFmtId="3" fontId="2" fillId="2" borderId="12" xfId="0" applyNumberFormat="1" applyFont="1" applyFill="1" applyBorder="1" applyAlignment="1"/>
    <xf numFmtId="49" fontId="6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6" fillId="3" borderId="15" xfId="0" applyNumberFormat="1" applyFont="1" applyFill="1" applyBorder="1" applyAlignment="1">
      <alignment horizontal="center" vertical="center"/>
    </xf>
    <xf numFmtId="49" fontId="6" fillId="3" borderId="15" xfId="0" applyNumberFormat="1" applyFont="1" applyFill="1" applyBorder="1" applyAlignment="1">
      <alignment horizontal="center" vertical="center" wrapText="1"/>
    </xf>
    <xf numFmtId="0" fontId="2" fillId="2" borderId="17" xfId="0" applyFont="1" applyFill="1" applyBorder="1" applyAlignment="1"/>
    <xf numFmtId="0" fontId="2" fillId="2" borderId="18" xfId="0" applyFont="1" applyFill="1" applyBorder="1" applyAlignment="1"/>
    <xf numFmtId="3" fontId="2" fillId="2" borderId="18" xfId="0" applyNumberFormat="1" applyFont="1" applyFill="1" applyBorder="1" applyAlignment="1"/>
    <xf numFmtId="49" fontId="6" fillId="3" borderId="13" xfId="0" applyNumberFormat="1" applyFont="1" applyFill="1" applyBorder="1" applyAlignment="1">
      <alignment horizontal="center" vertical="center"/>
    </xf>
    <xf numFmtId="49" fontId="6" fillId="3" borderId="13" xfId="0" applyNumberFormat="1" applyFont="1" applyFill="1" applyBorder="1" applyAlignment="1">
      <alignment horizontal="center" vertical="center" wrapText="1"/>
    </xf>
    <xf numFmtId="0" fontId="5" fillId="0" borderId="22" xfId="0" applyNumberFormat="1" applyFont="1" applyBorder="1" applyAlignment="1"/>
    <xf numFmtId="0" fontId="5" fillId="2" borderId="24" xfId="0" applyFont="1" applyFill="1" applyBorder="1" applyAlignment="1"/>
    <xf numFmtId="0" fontId="2" fillId="2" borderId="18" xfId="0" applyFont="1" applyFill="1" applyBorder="1" applyAlignment="1">
      <alignment horizontal="center"/>
    </xf>
    <xf numFmtId="0" fontId="2" fillId="2" borderId="25" xfId="0" applyFont="1" applyFill="1" applyBorder="1" applyAlignment="1"/>
    <xf numFmtId="3" fontId="2" fillId="2" borderId="25" xfId="0" applyNumberFormat="1" applyFont="1" applyFill="1" applyBorder="1" applyAlignment="1"/>
    <xf numFmtId="49" fontId="6" fillId="5" borderId="26" xfId="0" applyNumberFormat="1" applyFont="1" applyFill="1" applyBorder="1" applyAlignment="1">
      <alignment vertical="center"/>
    </xf>
    <xf numFmtId="0" fontId="6" fillId="5" borderId="27" xfId="0" applyFont="1" applyFill="1" applyBorder="1" applyAlignment="1">
      <alignment vertical="center"/>
    </xf>
    <xf numFmtId="165" fontId="6" fillId="5" borderId="28" xfId="0" applyNumberFormat="1" applyFont="1" applyFill="1" applyBorder="1" applyAlignment="1">
      <alignment vertical="center"/>
    </xf>
    <xf numFmtId="49" fontId="6" fillId="3" borderId="29" xfId="0" applyNumberFormat="1" applyFont="1" applyFill="1" applyBorder="1" applyAlignment="1">
      <alignment vertical="center"/>
    </xf>
    <xf numFmtId="0" fontId="6" fillId="3" borderId="15" xfId="0" applyFont="1" applyFill="1" applyBorder="1" applyAlignment="1">
      <alignment vertical="center"/>
    </xf>
    <xf numFmtId="165" fontId="6" fillId="3" borderId="30" xfId="0" applyNumberFormat="1" applyFont="1" applyFill="1" applyBorder="1" applyAlignment="1">
      <alignment vertical="center"/>
    </xf>
    <xf numFmtId="49" fontId="6" fillId="5" borderId="29" xfId="0" applyNumberFormat="1" applyFont="1" applyFill="1" applyBorder="1" applyAlignment="1">
      <alignment vertical="center"/>
    </xf>
    <xf numFmtId="0" fontId="6" fillId="5" borderId="15" xfId="0" applyFont="1" applyFill="1" applyBorder="1" applyAlignment="1">
      <alignment vertical="center"/>
    </xf>
    <xf numFmtId="165" fontId="6" fillId="5" borderId="30" xfId="0" applyNumberFormat="1" applyFont="1" applyFill="1" applyBorder="1" applyAlignment="1">
      <alignment vertical="center"/>
    </xf>
    <xf numFmtId="49" fontId="6" fillId="5" borderId="31" xfId="0" applyNumberFormat="1" applyFont="1" applyFill="1" applyBorder="1" applyAlignment="1">
      <alignment vertical="center"/>
    </xf>
    <xf numFmtId="0" fontId="8" fillId="5" borderId="32" xfId="0" applyFont="1" applyFill="1" applyBorder="1" applyAlignment="1">
      <alignment vertical="center"/>
    </xf>
    <xf numFmtId="165" fontId="6" fillId="6" borderId="33" xfId="0" applyNumberFormat="1" applyFont="1" applyFill="1" applyBorder="1" applyAlignment="1">
      <alignment vertical="center"/>
    </xf>
    <xf numFmtId="49" fontId="5" fillId="2" borderId="22" xfId="0" applyNumberFormat="1" applyFont="1" applyFill="1" applyBorder="1" applyAlignment="1">
      <alignment vertical="center"/>
    </xf>
    <xf numFmtId="0" fontId="8" fillId="2" borderId="22" xfId="0" applyFont="1" applyFill="1" applyBorder="1" applyAlignment="1">
      <alignment vertical="center"/>
    </xf>
    <xf numFmtId="165" fontId="6" fillId="2" borderId="22" xfId="0" applyNumberFormat="1" applyFont="1" applyFill="1" applyBorder="1" applyAlignment="1">
      <alignment vertical="center"/>
    </xf>
    <xf numFmtId="0" fontId="5" fillId="2" borderId="22" xfId="0" applyFont="1" applyFill="1" applyBorder="1" applyAlignment="1">
      <alignment vertical="center"/>
    </xf>
    <xf numFmtId="49" fontId="10" fillId="2" borderId="44" xfId="0" applyNumberFormat="1" applyFont="1" applyFill="1" applyBorder="1" applyAlignment="1">
      <alignment vertical="center"/>
    </xf>
    <xf numFmtId="0" fontId="12" fillId="2" borderId="45" xfId="0" applyFont="1" applyFill="1" applyBorder="1" applyAlignment="1"/>
    <xf numFmtId="0" fontId="12" fillId="2" borderId="46" xfId="0" applyFont="1" applyFill="1" applyBorder="1" applyAlignment="1"/>
    <xf numFmtId="49" fontId="12" fillId="2" borderId="47" xfId="0" applyNumberFormat="1" applyFont="1" applyFill="1" applyBorder="1" applyAlignment="1">
      <alignment vertical="center"/>
    </xf>
    <xf numFmtId="0" fontId="12" fillId="2" borderId="22" xfId="0" applyFont="1" applyFill="1" applyBorder="1" applyAlignment="1"/>
    <xf numFmtId="0" fontId="12" fillId="2" borderId="48" xfId="0" applyFont="1" applyFill="1" applyBorder="1" applyAlignment="1"/>
    <xf numFmtId="49" fontId="12" fillId="2" borderId="49" xfId="0" applyNumberFormat="1" applyFont="1" applyFill="1" applyBorder="1" applyAlignment="1">
      <alignment vertical="center"/>
    </xf>
    <xf numFmtId="0" fontId="12" fillId="2" borderId="50" xfId="0" applyFont="1" applyFill="1" applyBorder="1" applyAlignment="1"/>
    <xf numFmtId="0" fontId="12" fillId="2" borderId="51" xfId="0" applyFont="1" applyFill="1" applyBorder="1" applyAlignment="1"/>
    <xf numFmtId="0" fontId="12" fillId="2" borderId="22" xfId="0" applyFont="1" applyFill="1" applyBorder="1" applyAlignment="1">
      <alignment vertical="center"/>
    </xf>
    <xf numFmtId="0" fontId="12" fillId="9" borderId="43" xfId="0" applyFont="1" applyFill="1" applyBorder="1" applyAlignment="1"/>
    <xf numFmtId="0" fontId="12" fillId="7" borderId="22" xfId="0" applyFont="1" applyFill="1" applyBorder="1" applyAlignment="1"/>
    <xf numFmtId="49" fontId="10" fillId="8" borderId="34" xfId="0" applyNumberFormat="1" applyFont="1" applyFill="1" applyBorder="1" applyAlignment="1">
      <alignment vertical="center"/>
    </xf>
    <xf numFmtId="49" fontId="10" fillId="8" borderId="23" xfId="0" applyNumberFormat="1" applyFont="1" applyFill="1" applyBorder="1" applyAlignment="1">
      <alignment vertical="center"/>
    </xf>
    <xf numFmtId="49" fontId="12" fillId="8" borderId="35" xfId="0" applyNumberFormat="1" applyFont="1" applyFill="1" applyBorder="1" applyAlignment="1"/>
    <xf numFmtId="49" fontId="10" fillId="2" borderId="36" xfId="0" applyNumberFormat="1" applyFont="1" applyFill="1" applyBorder="1" applyAlignment="1">
      <alignment vertical="center"/>
    </xf>
    <xf numFmtId="3" fontId="10" fillId="2" borderId="6" xfId="0" applyNumberFormat="1" applyFont="1" applyFill="1" applyBorder="1" applyAlignment="1">
      <alignment vertical="center"/>
    </xf>
    <xf numFmtId="9" fontId="12" fillId="2" borderId="37" xfId="0" applyNumberFormat="1" applyFont="1" applyFill="1" applyBorder="1" applyAlignment="1"/>
    <xf numFmtId="166" fontId="10" fillId="2" borderId="6" xfId="0" applyNumberFormat="1" applyFont="1" applyFill="1" applyBorder="1" applyAlignment="1">
      <alignment vertical="center"/>
    </xf>
    <xf numFmtId="0" fontId="8" fillId="7" borderId="22" xfId="0" applyFont="1" applyFill="1" applyBorder="1" applyAlignment="1">
      <alignment vertical="center"/>
    </xf>
    <xf numFmtId="49" fontId="10" fillId="8" borderId="38" xfId="0" applyNumberFormat="1" applyFont="1" applyFill="1" applyBorder="1" applyAlignment="1">
      <alignment vertical="center"/>
    </xf>
    <xf numFmtId="166" fontId="10" fillId="8" borderId="39" xfId="0" applyNumberFormat="1" applyFont="1" applyFill="1" applyBorder="1" applyAlignment="1">
      <alignment vertical="center"/>
    </xf>
    <xf numFmtId="9" fontId="10" fillId="8" borderId="40" xfId="0" applyNumberFormat="1" applyFont="1" applyFill="1" applyBorder="1" applyAlignment="1">
      <alignment vertical="center"/>
    </xf>
    <xf numFmtId="0" fontId="3" fillId="2" borderId="22" xfId="0" applyFont="1" applyFill="1" applyBorder="1" applyAlignment="1">
      <alignment vertical="center"/>
    </xf>
    <xf numFmtId="0" fontId="5" fillId="2" borderId="20" xfId="0" applyFont="1" applyFill="1" applyBorder="1" applyAlignment="1"/>
    <xf numFmtId="0" fontId="8" fillId="9" borderId="21" xfId="0" applyFont="1" applyFill="1" applyBorder="1" applyAlignment="1">
      <alignment vertical="center"/>
    </xf>
    <xf numFmtId="49" fontId="13" fillId="9" borderId="22" xfId="0" applyNumberFormat="1" applyFont="1" applyFill="1" applyBorder="1" applyAlignment="1">
      <alignment vertical="center"/>
    </xf>
    <xf numFmtId="0" fontId="8" fillId="9" borderId="22" xfId="0" applyFont="1" applyFill="1" applyBorder="1" applyAlignment="1">
      <alignment vertical="center"/>
    </xf>
    <xf numFmtId="0" fontId="8" fillId="9" borderId="52" xfId="0" applyFont="1" applyFill="1" applyBorder="1" applyAlignment="1">
      <alignment vertical="center"/>
    </xf>
    <xf numFmtId="0" fontId="8" fillId="7" borderId="21" xfId="0" applyFont="1" applyFill="1" applyBorder="1" applyAlignment="1">
      <alignment vertical="center"/>
    </xf>
    <xf numFmtId="49" fontId="10" fillId="8" borderId="53" xfId="0" applyNumberFormat="1" applyFont="1" applyFill="1" applyBorder="1" applyAlignment="1">
      <alignment vertical="center"/>
    </xf>
    <xf numFmtId="0" fontId="10" fillId="8" borderId="54" xfId="0" applyNumberFormat="1" applyFont="1" applyFill="1" applyBorder="1" applyAlignment="1">
      <alignment vertical="center"/>
    </xf>
    <xf numFmtId="0" fontId="10" fillId="8" borderId="55" xfId="0" applyNumberFormat="1" applyFont="1" applyFill="1" applyBorder="1" applyAlignment="1">
      <alignment vertical="center"/>
    </xf>
    <xf numFmtId="0" fontId="10" fillId="7" borderId="22" xfId="0" applyFont="1" applyFill="1" applyBorder="1" applyAlignment="1">
      <alignment vertical="center"/>
    </xf>
    <xf numFmtId="165" fontId="14" fillId="2" borderId="22" xfId="0" applyNumberFormat="1" applyFont="1" applyFill="1" applyBorder="1" applyAlignment="1">
      <alignment vertical="center"/>
    </xf>
    <xf numFmtId="166" fontId="10" fillId="8" borderId="40" xfId="0" applyNumberFormat="1" applyFont="1" applyFill="1" applyBorder="1" applyAlignment="1">
      <alignment vertical="center"/>
    </xf>
    <xf numFmtId="49" fontId="12" fillId="2" borderId="22" xfId="0" applyNumberFormat="1" applyFont="1" applyFill="1" applyBorder="1" applyAlignment="1">
      <alignment vertical="center"/>
    </xf>
    <xf numFmtId="49" fontId="13" fillId="9" borderId="41" xfId="0" applyNumberFormat="1" applyFont="1" applyFill="1" applyBorder="1" applyAlignment="1">
      <alignment vertical="center"/>
    </xf>
    <xf numFmtId="0" fontId="10" fillId="9" borderId="42" xfId="0" applyFont="1" applyFill="1" applyBorder="1" applyAlignment="1">
      <alignment vertical="center"/>
    </xf>
    <xf numFmtId="49" fontId="1" fillId="2" borderId="6" xfId="0" applyNumberFormat="1" applyFont="1" applyFill="1" applyBorder="1" applyAlignment="1">
      <alignment wrapText="1"/>
    </xf>
    <xf numFmtId="0" fontId="1" fillId="2" borderId="6" xfId="0" applyFont="1" applyFill="1" applyBorder="1" applyAlignment="1">
      <alignment wrapText="1"/>
    </xf>
    <xf numFmtId="49" fontId="4" fillId="3" borderId="6" xfId="0" applyNumberFormat="1" applyFont="1" applyFill="1" applyBorder="1" applyAlignment="1">
      <alignment wrapText="1"/>
    </xf>
    <xf numFmtId="0" fontId="4" fillId="4" borderId="6" xfId="0" applyFont="1" applyFill="1" applyBorder="1" applyAlignment="1">
      <alignment wrapText="1"/>
    </xf>
    <xf numFmtId="49" fontId="1" fillId="2" borderId="6" xfId="0" applyNumberFormat="1" applyFont="1" applyFill="1" applyBorder="1" applyAlignment="1"/>
    <xf numFmtId="0" fontId="1" fillId="2" borderId="6" xfId="0" applyFont="1" applyFill="1" applyBorder="1" applyAlignment="1"/>
    <xf numFmtId="49" fontId="7" fillId="3" borderId="6" xfId="0" applyNumberFormat="1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295275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75"/>
  <sheetViews>
    <sheetView showGridLines="0" tabSelected="1" workbookViewId="0">
      <selection activeCell="G44" sqref="G44"/>
    </sheetView>
  </sheetViews>
  <sheetFormatPr baseColWidth="10" defaultColWidth="10.85546875" defaultRowHeight="11.25" customHeight="1" x14ac:dyDescent="0.3"/>
  <cols>
    <col min="1" max="1" width="4.42578125" style="34" customWidth="1"/>
    <col min="2" max="2" width="25" style="34" customWidth="1"/>
    <col min="3" max="3" width="19.42578125" style="34" customWidth="1"/>
    <col min="4" max="4" width="9.42578125" style="34" customWidth="1"/>
    <col min="5" max="5" width="14.42578125" style="34" customWidth="1"/>
    <col min="6" max="6" width="11" style="34" customWidth="1"/>
    <col min="7" max="7" width="12.42578125" style="34" customWidth="1"/>
    <col min="8" max="255" width="10.85546875" style="34" customWidth="1"/>
    <col min="256" max="16384" width="10.85546875" style="35"/>
  </cols>
  <sheetData>
    <row r="1" spans="1:7" ht="15" customHeight="1" x14ac:dyDescent="0.3">
      <c r="A1" s="33"/>
      <c r="B1" s="33"/>
      <c r="C1" s="33"/>
      <c r="D1" s="33"/>
      <c r="E1" s="33"/>
      <c r="F1" s="33"/>
      <c r="G1" s="33"/>
    </row>
    <row r="2" spans="1:7" ht="15" customHeight="1" x14ac:dyDescent="0.3">
      <c r="A2" s="33"/>
      <c r="B2" s="33"/>
      <c r="C2" s="33"/>
      <c r="D2" s="33"/>
      <c r="E2" s="33"/>
      <c r="F2" s="33"/>
      <c r="G2" s="33"/>
    </row>
    <row r="3" spans="1:7" ht="15" customHeight="1" x14ac:dyDescent="0.3">
      <c r="A3" s="33"/>
      <c r="B3" s="33"/>
      <c r="C3" s="33"/>
      <c r="D3" s="33"/>
      <c r="E3" s="33"/>
      <c r="F3" s="33"/>
      <c r="G3" s="33"/>
    </row>
    <row r="4" spans="1:7" ht="15" customHeight="1" x14ac:dyDescent="0.3">
      <c r="A4" s="33"/>
      <c r="B4" s="33"/>
      <c r="C4" s="33"/>
      <c r="D4" s="33"/>
      <c r="E4" s="33"/>
      <c r="F4" s="33"/>
      <c r="G4" s="33"/>
    </row>
    <row r="5" spans="1:7" ht="15" customHeight="1" x14ac:dyDescent="0.3">
      <c r="A5" s="33"/>
      <c r="B5" s="33"/>
      <c r="C5" s="33"/>
      <c r="D5" s="33"/>
      <c r="E5" s="33"/>
      <c r="F5" s="33"/>
      <c r="G5" s="33"/>
    </row>
    <row r="6" spans="1:7" ht="15" customHeight="1" x14ac:dyDescent="0.3">
      <c r="A6" s="33"/>
      <c r="B6" s="33"/>
      <c r="C6" s="33"/>
      <c r="D6" s="33"/>
      <c r="E6" s="33"/>
      <c r="F6" s="33"/>
      <c r="G6" s="33"/>
    </row>
    <row r="7" spans="1:7" ht="15" customHeight="1" x14ac:dyDescent="0.3">
      <c r="A7" s="33"/>
      <c r="B7" s="33"/>
      <c r="C7" s="33"/>
      <c r="D7" s="33"/>
      <c r="E7" s="33"/>
      <c r="F7" s="33"/>
      <c r="G7" s="33"/>
    </row>
    <row r="8" spans="1:7" ht="15" customHeight="1" x14ac:dyDescent="0.3">
      <c r="A8" s="33"/>
      <c r="B8" s="36"/>
      <c r="C8" s="37"/>
      <c r="D8" s="33"/>
      <c r="E8" s="37"/>
      <c r="F8" s="37"/>
      <c r="G8" s="37"/>
    </row>
    <row r="9" spans="1:7" ht="12" customHeight="1" x14ac:dyDescent="0.3">
      <c r="A9" s="38"/>
      <c r="B9" s="39" t="s">
        <v>0</v>
      </c>
      <c r="C9" s="40" t="s">
        <v>52</v>
      </c>
      <c r="D9" s="3"/>
      <c r="E9" s="129" t="s">
        <v>55</v>
      </c>
      <c r="F9" s="130"/>
      <c r="G9" s="41">
        <v>100</v>
      </c>
    </row>
    <row r="10" spans="1:7" ht="38.25" customHeight="1" x14ac:dyDescent="0.3">
      <c r="A10" s="38"/>
      <c r="B10" s="1" t="s">
        <v>53</v>
      </c>
      <c r="C10" s="2" t="s">
        <v>54</v>
      </c>
      <c r="D10" s="3"/>
      <c r="E10" s="127" t="s">
        <v>1</v>
      </c>
      <c r="F10" s="128"/>
      <c r="G10" s="4" t="s">
        <v>56</v>
      </c>
    </row>
    <row r="11" spans="1:7" ht="18" customHeight="1" x14ac:dyDescent="0.3">
      <c r="A11" s="38"/>
      <c r="B11" s="1" t="s">
        <v>2</v>
      </c>
      <c r="C11" s="4" t="s">
        <v>3</v>
      </c>
      <c r="D11" s="3"/>
      <c r="E11" s="127" t="s">
        <v>69</v>
      </c>
      <c r="F11" s="128"/>
      <c r="G11" s="29">
        <v>27000</v>
      </c>
    </row>
    <row r="12" spans="1:7" ht="11.25" customHeight="1" x14ac:dyDescent="0.3">
      <c r="A12" s="38"/>
      <c r="B12" s="1" t="s">
        <v>4</v>
      </c>
      <c r="C12" s="5" t="s">
        <v>49</v>
      </c>
      <c r="D12" s="3"/>
      <c r="E12" s="27" t="s">
        <v>5</v>
      </c>
      <c r="F12" s="28"/>
      <c r="G12" s="6">
        <f>(G9*G11)</f>
        <v>2700000</v>
      </c>
    </row>
    <row r="13" spans="1:7" ht="11.25" customHeight="1" x14ac:dyDescent="0.3">
      <c r="A13" s="38"/>
      <c r="B13" s="1" t="s">
        <v>6</v>
      </c>
      <c r="C13" s="4" t="s">
        <v>50</v>
      </c>
      <c r="D13" s="3"/>
      <c r="E13" s="127" t="s">
        <v>7</v>
      </c>
      <c r="F13" s="128"/>
      <c r="G13" s="4" t="s">
        <v>51</v>
      </c>
    </row>
    <row r="14" spans="1:7" ht="13.5" customHeight="1" x14ac:dyDescent="0.3">
      <c r="A14" s="38"/>
      <c r="B14" s="1" t="s">
        <v>8</v>
      </c>
      <c r="C14" s="4" t="s">
        <v>50</v>
      </c>
      <c r="D14" s="3"/>
      <c r="E14" s="127" t="s">
        <v>9</v>
      </c>
      <c r="F14" s="128"/>
      <c r="G14" s="4" t="s">
        <v>57</v>
      </c>
    </row>
    <row r="15" spans="1:7" ht="25.5" customHeight="1" x14ac:dyDescent="0.3">
      <c r="A15" s="38"/>
      <c r="B15" s="1" t="s">
        <v>10</v>
      </c>
      <c r="C15" s="7">
        <v>44265</v>
      </c>
      <c r="D15" s="3"/>
      <c r="E15" s="131" t="s">
        <v>11</v>
      </c>
      <c r="F15" s="132"/>
      <c r="G15" s="5" t="s">
        <v>58</v>
      </c>
    </row>
    <row r="16" spans="1:7" ht="12" customHeight="1" x14ac:dyDescent="0.3">
      <c r="A16" s="33"/>
      <c r="B16" s="42"/>
      <c r="C16" s="43"/>
      <c r="D16" s="44"/>
      <c r="E16" s="45"/>
      <c r="F16" s="45"/>
      <c r="G16" s="46"/>
    </row>
    <row r="17" spans="1:7" ht="12" customHeight="1" x14ac:dyDescent="0.3">
      <c r="A17" s="47"/>
      <c r="B17" s="133" t="s">
        <v>68</v>
      </c>
      <c r="C17" s="134"/>
      <c r="D17" s="134"/>
      <c r="E17" s="134"/>
      <c r="F17" s="134"/>
      <c r="G17" s="134"/>
    </row>
    <row r="18" spans="1:7" ht="12" customHeight="1" x14ac:dyDescent="0.3">
      <c r="A18" s="33"/>
      <c r="B18" s="48"/>
      <c r="C18" s="49"/>
      <c r="D18" s="49"/>
      <c r="E18" s="49"/>
      <c r="F18" s="50"/>
      <c r="G18" s="50"/>
    </row>
    <row r="19" spans="1:7" ht="12" customHeight="1" x14ac:dyDescent="0.3">
      <c r="A19" s="38"/>
      <c r="B19" s="51" t="s">
        <v>12</v>
      </c>
      <c r="C19" s="52"/>
      <c r="D19" s="53"/>
      <c r="E19" s="53"/>
      <c r="F19" s="53"/>
      <c r="G19" s="53"/>
    </row>
    <row r="20" spans="1:7" ht="24" customHeight="1" x14ac:dyDescent="0.3">
      <c r="A20" s="47"/>
      <c r="B20" s="54" t="s">
        <v>13</v>
      </c>
      <c r="C20" s="54" t="s">
        <v>14</v>
      </c>
      <c r="D20" s="54" t="s">
        <v>15</v>
      </c>
      <c r="E20" s="54" t="s">
        <v>16</v>
      </c>
      <c r="F20" s="54" t="s">
        <v>17</v>
      </c>
      <c r="G20" s="54" t="s">
        <v>18</v>
      </c>
    </row>
    <row r="21" spans="1:7" ht="12.75" customHeight="1" x14ac:dyDescent="0.3">
      <c r="A21" s="47"/>
      <c r="B21" s="26" t="s">
        <v>59</v>
      </c>
      <c r="C21" s="8" t="s">
        <v>70</v>
      </c>
      <c r="D21" s="9">
        <v>100</v>
      </c>
      <c r="E21" s="26" t="s">
        <v>60</v>
      </c>
      <c r="F21" s="6">
        <v>4000</v>
      </c>
      <c r="G21" s="6">
        <f>(D21*F21)</f>
        <v>400000</v>
      </c>
    </row>
    <row r="22" spans="1:7" ht="12.75" customHeight="1" x14ac:dyDescent="0.3">
      <c r="A22" s="47"/>
      <c r="B22" s="10" t="s">
        <v>19</v>
      </c>
      <c r="C22" s="11"/>
      <c r="D22" s="11"/>
      <c r="E22" s="11"/>
      <c r="F22" s="12"/>
      <c r="G22" s="13">
        <f>SUM(G21:G21)</f>
        <v>400000</v>
      </c>
    </row>
    <row r="23" spans="1:7" ht="12" customHeight="1" x14ac:dyDescent="0.3">
      <c r="A23" s="33"/>
      <c r="B23" s="48"/>
      <c r="C23" s="50"/>
      <c r="D23" s="50"/>
      <c r="E23" s="50"/>
      <c r="F23" s="55"/>
      <c r="G23" s="55"/>
    </row>
    <row r="24" spans="1:7" ht="12" customHeight="1" x14ac:dyDescent="0.3">
      <c r="A24" s="38"/>
      <c r="B24" s="56" t="s">
        <v>20</v>
      </c>
      <c r="C24" s="57"/>
      <c r="D24" s="58"/>
      <c r="E24" s="58"/>
      <c r="F24" s="59"/>
      <c r="G24" s="59"/>
    </row>
    <row r="25" spans="1:7" ht="24" customHeight="1" x14ac:dyDescent="0.3">
      <c r="A25" s="38"/>
      <c r="B25" s="60" t="s">
        <v>13</v>
      </c>
      <c r="C25" s="61" t="s">
        <v>14</v>
      </c>
      <c r="D25" s="61" t="s">
        <v>15</v>
      </c>
      <c r="E25" s="60" t="s">
        <v>16</v>
      </c>
      <c r="F25" s="61" t="s">
        <v>17</v>
      </c>
      <c r="G25" s="60" t="s">
        <v>18</v>
      </c>
    </row>
    <row r="26" spans="1:7" ht="12" customHeight="1" x14ac:dyDescent="0.3">
      <c r="A26" s="38"/>
      <c r="B26" s="30" t="s">
        <v>63</v>
      </c>
      <c r="C26" s="31" t="s">
        <v>64</v>
      </c>
      <c r="D26" s="31">
        <v>12</v>
      </c>
      <c r="E26" s="31" t="s">
        <v>60</v>
      </c>
      <c r="F26" s="32">
        <v>25000</v>
      </c>
      <c r="G26" s="32">
        <f>+F26*D26</f>
        <v>300000</v>
      </c>
    </row>
    <row r="27" spans="1:7" ht="12" customHeight="1" x14ac:dyDescent="0.3">
      <c r="A27" s="38"/>
      <c r="B27" s="18" t="s">
        <v>21</v>
      </c>
      <c r="C27" s="19"/>
      <c r="D27" s="19"/>
      <c r="E27" s="19"/>
      <c r="F27" s="20"/>
      <c r="G27" s="21">
        <f>SUM(G26)</f>
        <v>300000</v>
      </c>
    </row>
    <row r="28" spans="1:7" ht="12" customHeight="1" x14ac:dyDescent="0.3">
      <c r="A28" s="33"/>
      <c r="B28" s="62"/>
      <c r="C28" s="63"/>
      <c r="D28" s="63"/>
      <c r="E28" s="63"/>
      <c r="F28" s="64"/>
      <c r="G28" s="64"/>
    </row>
    <row r="29" spans="1:7" ht="12" customHeight="1" x14ac:dyDescent="0.3">
      <c r="A29" s="38"/>
      <c r="B29" s="56" t="s">
        <v>22</v>
      </c>
      <c r="C29" s="57"/>
      <c r="D29" s="58"/>
      <c r="E29" s="58"/>
      <c r="F29" s="59"/>
      <c r="G29" s="59"/>
    </row>
    <row r="30" spans="1:7" ht="24" customHeight="1" x14ac:dyDescent="0.3">
      <c r="A30" s="38"/>
      <c r="B30" s="65" t="s">
        <v>13</v>
      </c>
      <c r="C30" s="65" t="s">
        <v>14</v>
      </c>
      <c r="D30" s="65" t="s">
        <v>15</v>
      </c>
      <c r="E30" s="65" t="s">
        <v>16</v>
      </c>
      <c r="F30" s="66" t="s">
        <v>17</v>
      </c>
      <c r="G30" s="65" t="s">
        <v>18</v>
      </c>
    </row>
    <row r="31" spans="1:7" ht="12.75" customHeight="1" x14ac:dyDescent="0.3">
      <c r="A31" s="47"/>
      <c r="B31" s="26"/>
      <c r="C31" s="8"/>
      <c r="D31" s="9"/>
      <c r="E31" s="5"/>
      <c r="F31" s="6"/>
      <c r="G31" s="6"/>
    </row>
    <row r="32" spans="1:7" ht="12.75" customHeight="1" x14ac:dyDescent="0.3">
      <c r="A32" s="38"/>
      <c r="B32" s="14" t="s">
        <v>23</v>
      </c>
      <c r="C32" s="15"/>
      <c r="D32" s="15"/>
      <c r="E32" s="15"/>
      <c r="F32" s="16"/>
      <c r="G32" s="17"/>
    </row>
    <row r="33" spans="1:11" ht="12" customHeight="1" x14ac:dyDescent="0.3">
      <c r="A33" s="33"/>
      <c r="B33" s="62"/>
      <c r="C33" s="63"/>
      <c r="D33" s="63"/>
      <c r="E33" s="63"/>
      <c r="F33" s="64"/>
      <c r="G33" s="64"/>
    </row>
    <row r="34" spans="1:11" ht="12" customHeight="1" x14ac:dyDescent="0.3">
      <c r="A34" s="38"/>
      <c r="B34" s="56" t="s">
        <v>24</v>
      </c>
      <c r="C34" s="57"/>
      <c r="D34" s="58"/>
      <c r="E34" s="58"/>
      <c r="F34" s="59"/>
      <c r="G34" s="59"/>
    </row>
    <row r="35" spans="1:11" ht="24" customHeight="1" x14ac:dyDescent="0.3">
      <c r="A35" s="38"/>
      <c r="B35" s="66" t="s">
        <v>25</v>
      </c>
      <c r="C35" s="66" t="s">
        <v>14</v>
      </c>
      <c r="D35" s="66" t="s">
        <v>77</v>
      </c>
      <c r="E35" s="66" t="s">
        <v>16</v>
      </c>
      <c r="F35" s="66" t="s">
        <v>17</v>
      </c>
      <c r="G35" s="66" t="s">
        <v>18</v>
      </c>
      <c r="K35" s="67"/>
    </row>
    <row r="36" spans="1:11" ht="12.75" customHeight="1" x14ac:dyDescent="0.3">
      <c r="A36" s="47"/>
      <c r="B36" s="26" t="s">
        <v>71</v>
      </c>
      <c r="C36" s="8" t="s">
        <v>61</v>
      </c>
      <c r="D36" s="9">
        <v>300</v>
      </c>
      <c r="E36" s="26" t="s">
        <v>60</v>
      </c>
      <c r="F36" s="6">
        <v>1000</v>
      </c>
      <c r="G36" s="6">
        <f t="shared" ref="G36:G37" si="0">(D36*F36)</f>
        <v>300000</v>
      </c>
      <c r="K36" s="67"/>
    </row>
    <row r="37" spans="1:11" ht="12.75" customHeight="1" x14ac:dyDescent="0.3">
      <c r="A37" s="68"/>
      <c r="B37" s="26" t="s">
        <v>62</v>
      </c>
      <c r="C37" s="8" t="s">
        <v>61</v>
      </c>
      <c r="D37" s="9">
        <v>14</v>
      </c>
      <c r="E37" s="26" t="s">
        <v>60</v>
      </c>
      <c r="F37" s="6">
        <v>1800</v>
      </c>
      <c r="G37" s="6">
        <f t="shared" si="0"/>
        <v>25200</v>
      </c>
      <c r="K37" s="67"/>
    </row>
    <row r="38" spans="1:11" ht="12.75" customHeight="1" x14ac:dyDescent="0.3">
      <c r="A38" s="68"/>
      <c r="B38" s="26" t="s">
        <v>72</v>
      </c>
      <c r="C38" s="8" t="s">
        <v>73</v>
      </c>
      <c r="D38" s="9"/>
      <c r="E38" s="26" t="s">
        <v>60</v>
      </c>
      <c r="F38" s="6"/>
      <c r="G38" s="6">
        <v>100000</v>
      </c>
      <c r="K38" s="67"/>
    </row>
    <row r="39" spans="1:11" ht="13.5" customHeight="1" x14ac:dyDescent="0.3">
      <c r="A39" s="38"/>
      <c r="B39" s="18" t="s">
        <v>26</v>
      </c>
      <c r="C39" s="19"/>
      <c r="D39" s="19"/>
      <c r="E39" s="19"/>
      <c r="F39" s="20"/>
      <c r="G39" s="21">
        <f>SUM(G36:G38)</f>
        <v>425200</v>
      </c>
    </row>
    <row r="40" spans="1:11" ht="12" customHeight="1" x14ac:dyDescent="0.3">
      <c r="A40" s="33"/>
      <c r="B40" s="62"/>
      <c r="C40" s="63"/>
      <c r="D40" s="63"/>
      <c r="E40" s="69"/>
      <c r="F40" s="64"/>
      <c r="G40" s="64"/>
    </row>
    <row r="41" spans="1:11" ht="12" customHeight="1" x14ac:dyDescent="0.3">
      <c r="A41" s="38"/>
      <c r="B41" s="56" t="s">
        <v>27</v>
      </c>
      <c r="C41" s="57"/>
      <c r="D41" s="58"/>
      <c r="E41" s="58"/>
      <c r="F41" s="59"/>
      <c r="G41" s="59"/>
    </row>
    <row r="42" spans="1:11" ht="24" customHeight="1" x14ac:dyDescent="0.3">
      <c r="A42" s="38"/>
      <c r="B42" s="65" t="s">
        <v>28</v>
      </c>
      <c r="C42" s="66" t="s">
        <v>14</v>
      </c>
      <c r="D42" s="66" t="s">
        <v>77</v>
      </c>
      <c r="E42" s="65" t="s">
        <v>16</v>
      </c>
      <c r="F42" s="66" t="s">
        <v>17</v>
      </c>
      <c r="G42" s="65" t="s">
        <v>18</v>
      </c>
    </row>
    <row r="43" spans="1:11" ht="12.75" customHeight="1" x14ac:dyDescent="0.3">
      <c r="A43" s="47"/>
      <c r="B43" s="26"/>
      <c r="C43" s="8"/>
      <c r="D43" s="9"/>
      <c r="E43" s="26"/>
      <c r="F43" s="6"/>
      <c r="G43" s="6"/>
    </row>
    <row r="44" spans="1:11" ht="13.5" customHeight="1" x14ac:dyDescent="0.3">
      <c r="A44" s="38"/>
      <c r="B44" s="22" t="s">
        <v>29</v>
      </c>
      <c r="C44" s="23"/>
      <c r="D44" s="23"/>
      <c r="E44" s="23"/>
      <c r="F44" s="24"/>
      <c r="G44" s="25"/>
    </row>
    <row r="45" spans="1:11" ht="12" customHeight="1" x14ac:dyDescent="0.3">
      <c r="A45" s="33"/>
      <c r="B45" s="70"/>
      <c r="C45" s="70"/>
      <c r="D45" s="70"/>
      <c r="E45" s="70"/>
      <c r="F45" s="71"/>
      <c r="G45" s="71"/>
    </row>
    <row r="46" spans="1:11" ht="12" customHeight="1" x14ac:dyDescent="0.3">
      <c r="A46" s="68"/>
      <c r="B46" s="72" t="s">
        <v>30</v>
      </c>
      <c r="C46" s="73"/>
      <c r="D46" s="73"/>
      <c r="E46" s="73"/>
      <c r="F46" s="73"/>
      <c r="G46" s="74">
        <f>G22+G27+G32+G39+G44</f>
        <v>1125200</v>
      </c>
    </row>
    <row r="47" spans="1:11" ht="12" customHeight="1" x14ac:dyDescent="0.3">
      <c r="A47" s="68"/>
      <c r="B47" s="75" t="s">
        <v>31</v>
      </c>
      <c r="C47" s="76"/>
      <c r="D47" s="76"/>
      <c r="E47" s="76"/>
      <c r="F47" s="76"/>
      <c r="G47" s="77">
        <f>G46*0.05</f>
        <v>56260</v>
      </c>
    </row>
    <row r="48" spans="1:11" ht="12" customHeight="1" x14ac:dyDescent="0.3">
      <c r="A48" s="68"/>
      <c r="B48" s="78" t="s">
        <v>32</v>
      </c>
      <c r="C48" s="79"/>
      <c r="D48" s="79"/>
      <c r="E48" s="79"/>
      <c r="F48" s="79"/>
      <c r="G48" s="80">
        <f>G47+G46</f>
        <v>1181460</v>
      </c>
    </row>
    <row r="49" spans="1:7" ht="12" customHeight="1" x14ac:dyDescent="0.3">
      <c r="A49" s="68"/>
      <c r="B49" s="75" t="s">
        <v>33</v>
      </c>
      <c r="C49" s="76"/>
      <c r="D49" s="76"/>
      <c r="E49" s="76"/>
      <c r="F49" s="76"/>
      <c r="G49" s="77">
        <f>G12</f>
        <v>2700000</v>
      </c>
    </row>
    <row r="50" spans="1:7" ht="12" customHeight="1" x14ac:dyDescent="0.3">
      <c r="A50" s="68"/>
      <c r="B50" s="81" t="s">
        <v>34</v>
      </c>
      <c r="C50" s="82"/>
      <c r="D50" s="82"/>
      <c r="E50" s="82"/>
      <c r="F50" s="82"/>
      <c r="G50" s="83">
        <f>G49-G48</f>
        <v>1518540</v>
      </c>
    </row>
    <row r="51" spans="1:7" ht="12" customHeight="1" x14ac:dyDescent="0.3">
      <c r="A51" s="68"/>
      <c r="B51" s="84" t="s">
        <v>75</v>
      </c>
      <c r="C51" s="85"/>
      <c r="D51" s="85"/>
      <c r="E51" s="85"/>
      <c r="F51" s="85"/>
      <c r="G51" s="86"/>
    </row>
    <row r="52" spans="1:7" ht="12.75" customHeight="1" thickBot="1" x14ac:dyDescent="0.35">
      <c r="A52" s="68"/>
      <c r="B52" s="87"/>
      <c r="C52" s="85"/>
      <c r="D52" s="85"/>
      <c r="E52" s="85"/>
      <c r="F52" s="85"/>
      <c r="G52" s="86"/>
    </row>
    <row r="53" spans="1:7" ht="12" customHeight="1" x14ac:dyDescent="0.3">
      <c r="A53" s="68"/>
      <c r="B53" s="88" t="s">
        <v>76</v>
      </c>
      <c r="C53" s="89"/>
      <c r="D53" s="89"/>
      <c r="E53" s="89"/>
      <c r="F53" s="90"/>
      <c r="G53" s="86"/>
    </row>
    <row r="54" spans="1:7" ht="12" customHeight="1" x14ac:dyDescent="0.3">
      <c r="A54" s="68"/>
      <c r="B54" s="91" t="s">
        <v>35</v>
      </c>
      <c r="C54" s="92"/>
      <c r="D54" s="92"/>
      <c r="E54" s="92"/>
      <c r="F54" s="93"/>
      <c r="G54" s="86"/>
    </row>
    <row r="55" spans="1:7" ht="12" customHeight="1" x14ac:dyDescent="0.3">
      <c r="A55" s="68"/>
      <c r="B55" s="91" t="s">
        <v>36</v>
      </c>
      <c r="C55" s="92"/>
      <c r="D55" s="92"/>
      <c r="E55" s="92"/>
      <c r="F55" s="93"/>
      <c r="G55" s="86"/>
    </row>
    <row r="56" spans="1:7" ht="12" customHeight="1" x14ac:dyDescent="0.3">
      <c r="A56" s="68"/>
      <c r="B56" s="91" t="s">
        <v>37</v>
      </c>
      <c r="C56" s="92"/>
      <c r="D56" s="92"/>
      <c r="E56" s="92"/>
      <c r="F56" s="93"/>
      <c r="G56" s="86"/>
    </row>
    <row r="57" spans="1:7" ht="12" customHeight="1" x14ac:dyDescent="0.3">
      <c r="A57" s="68"/>
      <c r="B57" s="91" t="s">
        <v>38</v>
      </c>
      <c r="C57" s="92"/>
      <c r="D57" s="92"/>
      <c r="E57" s="92"/>
      <c r="F57" s="93"/>
      <c r="G57" s="86"/>
    </row>
    <row r="58" spans="1:7" ht="12" customHeight="1" x14ac:dyDescent="0.3">
      <c r="A58" s="68"/>
      <c r="B58" s="91" t="s">
        <v>39</v>
      </c>
      <c r="C58" s="92"/>
      <c r="D58" s="92"/>
      <c r="E58" s="92"/>
      <c r="F58" s="93"/>
      <c r="G58" s="86"/>
    </row>
    <row r="59" spans="1:7" ht="12.75" customHeight="1" thickBot="1" x14ac:dyDescent="0.35">
      <c r="A59" s="68"/>
      <c r="B59" s="94" t="s">
        <v>40</v>
      </c>
      <c r="C59" s="95"/>
      <c r="D59" s="95"/>
      <c r="E59" s="95"/>
      <c r="F59" s="96"/>
      <c r="G59" s="86"/>
    </row>
    <row r="60" spans="1:7" ht="12.75" customHeight="1" x14ac:dyDescent="0.3">
      <c r="A60" s="68"/>
      <c r="B60" s="97"/>
      <c r="C60" s="92"/>
      <c r="D60" s="92"/>
      <c r="E60" s="92"/>
      <c r="F60" s="92"/>
      <c r="G60" s="86"/>
    </row>
    <row r="61" spans="1:7" ht="15" customHeight="1" thickBot="1" x14ac:dyDescent="0.35">
      <c r="A61" s="68"/>
      <c r="B61" s="125" t="s">
        <v>41</v>
      </c>
      <c r="C61" s="126"/>
      <c r="D61" s="98"/>
      <c r="E61" s="99"/>
      <c r="F61" s="99"/>
      <c r="G61" s="86"/>
    </row>
    <row r="62" spans="1:7" ht="12" customHeight="1" x14ac:dyDescent="0.3">
      <c r="A62" s="68"/>
      <c r="B62" s="100" t="s">
        <v>28</v>
      </c>
      <c r="C62" s="101" t="s">
        <v>74</v>
      </c>
      <c r="D62" s="102" t="s">
        <v>42</v>
      </c>
      <c r="E62" s="99"/>
      <c r="F62" s="99"/>
      <c r="G62" s="86"/>
    </row>
    <row r="63" spans="1:7" ht="12" customHeight="1" x14ac:dyDescent="0.3">
      <c r="A63" s="68"/>
      <c r="B63" s="103" t="s">
        <v>43</v>
      </c>
      <c r="C63" s="104">
        <f>+G22</f>
        <v>400000</v>
      </c>
      <c r="D63" s="105">
        <f>(C63/C69)</f>
        <v>0.33856414944221558</v>
      </c>
      <c r="E63" s="99"/>
      <c r="F63" s="99"/>
      <c r="G63" s="86"/>
    </row>
    <row r="64" spans="1:7" ht="12" customHeight="1" x14ac:dyDescent="0.3">
      <c r="A64" s="68"/>
      <c r="B64" s="103" t="s">
        <v>44</v>
      </c>
      <c r="C64" s="104">
        <f>+G27</f>
        <v>300000</v>
      </c>
      <c r="D64" s="105">
        <v>0</v>
      </c>
      <c r="E64" s="99"/>
      <c r="F64" s="99"/>
      <c r="G64" s="86"/>
    </row>
    <row r="65" spans="1:7" ht="12" customHeight="1" x14ac:dyDescent="0.3">
      <c r="A65" s="68"/>
      <c r="B65" s="103" t="s">
        <v>45</v>
      </c>
      <c r="C65" s="104">
        <f>+G32</f>
        <v>0</v>
      </c>
      <c r="D65" s="105">
        <f>(C65/C69)</f>
        <v>0</v>
      </c>
      <c r="E65" s="99"/>
      <c r="F65" s="99"/>
      <c r="G65" s="86"/>
    </row>
    <row r="66" spans="1:7" ht="12" customHeight="1" x14ac:dyDescent="0.3">
      <c r="A66" s="68"/>
      <c r="B66" s="103" t="s">
        <v>25</v>
      </c>
      <c r="C66" s="104">
        <f>+G39</f>
        <v>425200</v>
      </c>
      <c r="D66" s="105">
        <f>(C66/C69)</f>
        <v>0.35989369085707512</v>
      </c>
      <c r="E66" s="99"/>
      <c r="F66" s="99"/>
      <c r="G66" s="86"/>
    </row>
    <row r="67" spans="1:7" ht="12" customHeight="1" x14ac:dyDescent="0.3">
      <c r="A67" s="68"/>
      <c r="B67" s="103" t="s">
        <v>46</v>
      </c>
      <c r="C67" s="106">
        <f>+G44</f>
        <v>0</v>
      </c>
      <c r="D67" s="105">
        <f>(C67/C69)</f>
        <v>0</v>
      </c>
      <c r="E67" s="107"/>
      <c r="F67" s="107"/>
      <c r="G67" s="86"/>
    </row>
    <row r="68" spans="1:7" ht="12" customHeight="1" x14ac:dyDescent="0.3">
      <c r="A68" s="68"/>
      <c r="B68" s="103" t="s">
        <v>47</v>
      </c>
      <c r="C68" s="106">
        <f>+G47</f>
        <v>56260</v>
      </c>
      <c r="D68" s="105">
        <f>(C68/C69)</f>
        <v>4.7619047619047616E-2</v>
      </c>
      <c r="E68" s="107"/>
      <c r="F68" s="107"/>
      <c r="G68" s="86"/>
    </row>
    <row r="69" spans="1:7" ht="12.75" customHeight="1" thickBot="1" x14ac:dyDescent="0.35">
      <c r="A69" s="68"/>
      <c r="B69" s="108" t="s">
        <v>78</v>
      </c>
      <c r="C69" s="109">
        <f>SUM(C63:C68)</f>
        <v>1181460</v>
      </c>
      <c r="D69" s="110">
        <f>SUM(D63:D68)</f>
        <v>0.74607688791833837</v>
      </c>
      <c r="E69" s="107"/>
      <c r="F69" s="107"/>
      <c r="G69" s="86"/>
    </row>
    <row r="70" spans="1:7" ht="12" customHeight="1" x14ac:dyDescent="0.3">
      <c r="A70" s="68"/>
      <c r="B70" s="87"/>
      <c r="C70" s="85"/>
      <c r="D70" s="85"/>
      <c r="E70" s="85"/>
      <c r="F70" s="85"/>
      <c r="G70" s="86"/>
    </row>
    <row r="71" spans="1:7" ht="12.75" customHeight="1" x14ac:dyDescent="0.3">
      <c r="A71" s="68"/>
      <c r="B71" s="111"/>
      <c r="C71" s="85"/>
      <c r="D71" s="85"/>
      <c r="E71" s="85"/>
      <c r="F71" s="85"/>
      <c r="G71" s="86"/>
    </row>
    <row r="72" spans="1:7" ht="12" customHeight="1" thickBot="1" x14ac:dyDescent="0.35">
      <c r="A72" s="112"/>
      <c r="B72" s="113"/>
      <c r="C72" s="114" t="s">
        <v>65</v>
      </c>
      <c r="D72" s="115"/>
      <c r="E72" s="116"/>
      <c r="F72" s="117"/>
      <c r="G72" s="86"/>
    </row>
    <row r="73" spans="1:7" ht="12" customHeight="1" x14ac:dyDescent="0.3">
      <c r="A73" s="68"/>
      <c r="B73" s="118" t="s">
        <v>66</v>
      </c>
      <c r="C73" s="119">
        <v>80</v>
      </c>
      <c r="D73" s="119">
        <v>100</v>
      </c>
      <c r="E73" s="120">
        <v>120</v>
      </c>
      <c r="F73" s="121"/>
      <c r="G73" s="122"/>
    </row>
    <row r="74" spans="1:7" ht="12.75" customHeight="1" thickBot="1" x14ac:dyDescent="0.35">
      <c r="A74" s="68"/>
      <c r="B74" s="108" t="s">
        <v>67</v>
      </c>
      <c r="C74" s="109">
        <f>(G48/C73)</f>
        <v>14768.25</v>
      </c>
      <c r="D74" s="109">
        <f>(G48/D73)</f>
        <v>11814.6</v>
      </c>
      <c r="E74" s="123">
        <f>(G48/E73)</f>
        <v>9845.5</v>
      </c>
      <c r="F74" s="121"/>
      <c r="G74" s="122"/>
    </row>
    <row r="75" spans="1:7" ht="15.6" customHeight="1" x14ac:dyDescent="0.3">
      <c r="A75" s="68"/>
      <c r="B75" s="124" t="s">
        <v>48</v>
      </c>
      <c r="C75" s="92"/>
      <c r="D75" s="92"/>
      <c r="E75" s="92"/>
      <c r="F75" s="92"/>
      <c r="G75" s="92"/>
    </row>
  </sheetData>
  <mergeCells count="8">
    <mergeCell ref="B61:C61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leña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Usuario</cp:lastModifiedBy>
  <dcterms:created xsi:type="dcterms:W3CDTF">2020-11-27T12:49:26Z</dcterms:created>
  <dcterms:modified xsi:type="dcterms:W3CDTF">2021-05-04T15:43:40Z</dcterms:modified>
</cp:coreProperties>
</file>