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Quemchi\"/>
    </mc:Choice>
  </mc:AlternateContent>
  <bookViews>
    <workbookView xWindow="0" yWindow="0" windowWidth="19200" windowHeight="6720"/>
  </bookViews>
  <sheets>
    <sheet name="AJO BLANDINO" sheetId="1" r:id="rId1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G22" i="1"/>
  <c r="G23" i="1"/>
  <c r="G24" i="1"/>
  <c r="G25" i="1"/>
  <c r="G26" i="1"/>
  <c r="G27" i="1"/>
  <c r="G45" i="1"/>
  <c r="G44" i="1"/>
  <c r="G46" i="1"/>
  <c r="G52" i="1"/>
  <c r="G59" i="1"/>
  <c r="G60" i="1"/>
  <c r="G61" i="1"/>
  <c r="C87" i="1"/>
  <c r="C77" i="1"/>
  <c r="G51" i="1"/>
  <c r="G49" i="1"/>
  <c r="G47" i="1"/>
  <c r="G42" i="1"/>
  <c r="G37" i="1"/>
  <c r="G36" i="1"/>
  <c r="G12" i="1"/>
  <c r="C76" i="1"/>
  <c r="G57" i="1"/>
  <c r="C80" i="1"/>
  <c r="G62" i="1"/>
  <c r="C79" i="1"/>
  <c r="G38" i="1"/>
  <c r="C78" i="1"/>
  <c r="C81" i="1"/>
  <c r="D87" i="1"/>
  <c r="E87" i="1"/>
  <c r="C82" i="1"/>
  <c r="D81" i="1"/>
  <c r="G63" i="1"/>
  <c r="D79" i="1"/>
  <c r="D76" i="1"/>
  <c r="D78" i="1"/>
  <c r="D80" i="1"/>
  <c r="D82" i="1"/>
</calcChain>
</file>

<file path=xl/sharedStrings.xml><?xml version="1.0" encoding="utf-8"?>
<sst xmlns="http://schemas.openxmlformats.org/spreadsheetml/2006/main" count="141" uniqueCount="99">
  <si>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</si>
  <si>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</si>
  <si>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</si>
  <si>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</si>
  <si>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</si>
  <si>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</si>
  <si>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</si>
  <si>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</si>
  <si>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</si>
  <si>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</si>
  <si>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</si>
  <si>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</si>
  <si>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</si>
  <si>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</si>
  <si>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</si>
  <si>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</si>
  <si>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</si>
  <si>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</si>
  <si>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</si>
  <si>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</si>
  <si>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</si>
  <si>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</si>
  <si>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</si>
  <si>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</si>
  <si>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</si>
  <si>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</si>
  <si>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</si>
  <si>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</si>
  <si>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</si>
  <si>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</si>
  <si>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</si>
  <si>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</si>
  <si>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</si>
  <si>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</si>
  <si>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</si>
  <si>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</si>
  <si>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</si>
  <si>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</si>
  <si>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</si>
  <si>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</si>
  <si>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</si>
  <si>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</si>
  <si>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</si>
  <si>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</si>
  <si>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</si>
  <si>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</si>
  <si>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</si>
  <si>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</si>
  <si>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</si>
  <si>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</si>
  <si>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</si>
  <si>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</si>
  <si>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</si>
  <si>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</si>
  <si>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</si>
  <si>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</si>
  <si>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</si>
  <si>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</si>
  <si>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</si>
  <si>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</si>
  <si>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</si>
  <si>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</si>
  <si>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</si>
  <si>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</si>
  <si>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</si>
  <si>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Subtotal otros</t>
  </si>
  <si>
    <t>AJO</t>
  </si>
  <si>
    <t>BLANDINO (CHILOTE)</t>
  </si>
  <si>
    <t>BAJO</t>
  </si>
  <si>
    <t>Los Lagos</t>
  </si>
  <si>
    <t>Quemchi</t>
  </si>
  <si>
    <t>Mercado interno</t>
  </si>
  <si>
    <t>HELADAS</t>
  </si>
  <si>
    <t>Desifección de semillas</t>
  </si>
  <si>
    <t>Abril</t>
  </si>
  <si>
    <t>Siembra Manual</t>
  </si>
  <si>
    <t>Mezcla Fertiliz. y otros</t>
  </si>
  <si>
    <t>Aplicación Biocidas (3)</t>
  </si>
  <si>
    <t>Sep-Octubre</t>
  </si>
  <si>
    <t>Aporca, limpias, fertiliz.,otr</t>
  </si>
  <si>
    <t>Junio a Octubre</t>
  </si>
  <si>
    <t>Cosecha y recolección</t>
  </si>
  <si>
    <t>Enero-Febrero</t>
  </si>
  <si>
    <t>Febrero</t>
  </si>
  <si>
    <t>Rastraje</t>
  </si>
  <si>
    <t>Marzo</t>
  </si>
  <si>
    <t>SEMILLAS</t>
  </si>
  <si>
    <t>Nitromag</t>
  </si>
  <si>
    <t>Abril- Ago- Octubre</t>
  </si>
  <si>
    <t>Superfosfato triple</t>
  </si>
  <si>
    <t>Muriato de Potasio</t>
  </si>
  <si>
    <t>Carbonato de Calcio</t>
  </si>
  <si>
    <t>Herbicida(1)</t>
  </si>
  <si>
    <t>Lt</t>
  </si>
  <si>
    <t>FUNGICIDAS</t>
  </si>
  <si>
    <t>fungicida(1)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</si>
  <si>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</si>
  <si>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</si>
  <si>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Enero-Feb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</si>
</sst>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\ * #,##0_-;\-&quot;$&quot;\ * #,##0_-;_-&quot;$&quot;\ * &quot;-&quot;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0">
    <xf numFmtId="0" fontId="0" fillId="0" borderId="0" xfId="0" applyFont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5" fillId="2" borderId="22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1" fillId="5" borderId="28" xfId="0" applyNumberFormat="1" applyFont="1" applyFill="1" applyBorder="1" applyAlignment="1">
      <alignment horizontal="right" vertical="center"/>
    </xf>
    <xf numFmtId="166" fontId="1" fillId="3" borderId="30" xfId="0" applyNumberFormat="1" applyFont="1" applyFill="1" applyBorder="1" applyAlignment="1">
      <alignment horizontal="right" vertical="center"/>
    </xf>
    <xf numFmtId="166" fontId="1" fillId="5" borderId="30" xfId="0" applyNumberFormat="1" applyFont="1" applyFill="1" applyBorder="1" applyAlignment="1">
      <alignment horizontal="right" vertical="center"/>
    </xf>
    <xf numFmtId="166" fontId="1" fillId="6" borderId="33" xfId="0" applyNumberFormat="1" applyFont="1" applyFill="1" applyBorder="1" applyAlignment="1">
      <alignment horizontal="right" vertical="center"/>
    </xf>
    <xf numFmtId="3" fontId="3" fillId="3" borderId="15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3" fontId="3" fillId="3" borderId="19" xfId="0" applyNumberFormat="1" applyFont="1" applyFill="1" applyBorder="1" applyAlignment="1">
      <alignment vertical="center"/>
    </xf>
    <xf numFmtId="0" fontId="6" fillId="0" borderId="56" xfId="0" applyFont="1" applyBorder="1" applyAlignment="1">
      <alignment horizontal="center" vertical="center" wrapText="1"/>
    </xf>
    <xf numFmtId="17" fontId="6" fillId="0" borderId="56" xfId="0" applyNumberFormat="1" applyFont="1" applyBorder="1" applyAlignment="1">
      <alignment horizontal="center" vertical="center" wrapText="1"/>
    </xf>
    <xf numFmtId="3" fontId="6" fillId="0" borderId="56" xfId="0" applyNumberFormat="1" applyFont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vertical="center"/>
    </xf>
    <xf numFmtId="0" fontId="1" fillId="5" borderId="32" xfId="0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49" fontId="5" fillId="2" borderId="44" xfId="0" applyNumberFormat="1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49" fontId="2" fillId="2" borderId="47" xfId="0" applyNumberFormat="1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49" fontId="2" fillId="2" borderId="49" xfId="0" applyNumberFormat="1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9" borderId="43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49" fontId="5" fillId="8" borderId="34" xfId="0" applyNumberFormat="1" applyFont="1" applyFill="1" applyBorder="1" applyAlignment="1">
      <alignment vertical="center"/>
    </xf>
    <xf numFmtId="49" fontId="5" fillId="8" borderId="23" xfId="0" applyNumberFormat="1" applyFont="1" applyFill="1" applyBorder="1" applyAlignment="1">
      <alignment vertical="center"/>
    </xf>
    <xf numFmtId="49" fontId="2" fillId="8" borderId="35" xfId="0" applyNumberFormat="1" applyFont="1" applyFill="1" applyBorder="1" applyAlignment="1">
      <alignment vertical="center"/>
    </xf>
    <xf numFmtId="49" fontId="5" fillId="2" borderId="36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2" fillId="2" borderId="37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vertical="center"/>
    </xf>
    <xf numFmtId="167" fontId="5" fillId="2" borderId="6" xfId="0" applyNumberFormat="1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5" fillId="8" borderId="38" xfId="0" applyNumberFormat="1" applyFont="1" applyFill="1" applyBorder="1" applyAlignment="1">
      <alignment vertical="center"/>
    </xf>
    <xf numFmtId="167" fontId="5" fillId="8" borderId="39" xfId="0" applyNumberFormat="1" applyFont="1" applyFill="1" applyBorder="1" applyAlignment="1">
      <alignment vertical="center"/>
    </xf>
    <xf numFmtId="9" fontId="5" fillId="8" borderId="40" xfId="0" applyNumberFormat="1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49" fontId="11" fillId="9" borderId="22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52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5" fillId="8" borderId="53" xfId="0" applyNumberFormat="1" applyFont="1" applyFill="1" applyBorder="1" applyAlignment="1">
      <alignment vertical="center"/>
    </xf>
    <xf numFmtId="0" fontId="5" fillId="8" borderId="54" xfId="0" applyNumberFormat="1" applyFont="1" applyFill="1" applyBorder="1" applyAlignment="1">
      <alignment vertical="center"/>
    </xf>
    <xf numFmtId="0" fontId="5" fillId="8" borderId="55" xfId="0" applyNumberFormat="1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167" fontId="5" fillId="8" borderId="4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7" fillId="0" borderId="56" xfId="0" applyFont="1" applyBorder="1" applyAlignment="1" applyProtection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6" xfId="0" applyFont="1" applyBorder="1" applyAlignment="1" applyProtection="1">
      <alignment horizontal="center" vertical="center" wrapText="1"/>
      <protection locked="0"/>
    </xf>
    <xf numFmtId="164" fontId="7" fillId="0" borderId="56" xfId="0" applyNumberFormat="1" applyFont="1" applyBorder="1" applyAlignment="1" applyProtection="1">
      <alignment horizontal="center" vertical="center" wrapText="1"/>
    </xf>
    <xf numFmtId="164" fontId="7" fillId="0" borderId="56" xfId="0" applyNumberFormat="1" applyFont="1" applyBorder="1" applyAlignment="1">
      <alignment horizontal="center" vertical="center" wrapText="1"/>
    </xf>
    <xf numFmtId="164" fontId="7" fillId="0" borderId="56" xfId="0" applyNumberFormat="1" applyFont="1" applyBorder="1" applyAlignment="1" applyProtection="1">
      <alignment horizontal="center" vertical="center" wrapText="1"/>
      <protection locked="0"/>
    </xf>
    <xf numFmtId="164" fontId="7" fillId="10" borderId="56" xfId="0" applyNumberFormat="1" applyFont="1" applyFill="1" applyBorder="1" applyAlignment="1" applyProtection="1">
      <alignment horizontal="center" vertical="center" wrapText="1"/>
      <protection locked="0"/>
    </xf>
    <xf numFmtId="0" fontId="7" fillId="10" borderId="56" xfId="0" applyFont="1" applyFill="1" applyBorder="1" applyAlignment="1" applyProtection="1">
      <alignment horizontal="center" vertical="center" wrapText="1"/>
    </xf>
    <xf numFmtId="0" fontId="7" fillId="10" borderId="56" xfId="0" applyFont="1" applyFill="1" applyBorder="1" applyAlignment="1" applyProtection="1">
      <alignment horizontal="center" vertical="center" wrapText="1"/>
      <protection locked="0"/>
    </xf>
    <xf numFmtId="49" fontId="1" fillId="3" borderId="5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left" vertical="center" wrapText="1"/>
    </xf>
    <xf numFmtId="0" fontId="7" fillId="0" borderId="56" xfId="0" applyFont="1" applyBorder="1" applyAlignment="1" applyProtection="1">
      <alignment horizontal="left" vertical="center" wrapText="1"/>
    </xf>
    <xf numFmtId="0" fontId="8" fillId="0" borderId="56" xfId="0" applyFont="1" applyBorder="1" applyAlignment="1">
      <alignment horizontal="left" vertical="center" wrapText="1"/>
    </xf>
    <xf numFmtId="0" fontId="7" fillId="0" borderId="56" xfId="0" applyFont="1" applyBorder="1" applyAlignment="1">
      <alignment horizontal="left" vertical="center" wrapText="1"/>
    </xf>
    <xf numFmtId="0" fontId="7" fillId="10" borderId="56" xfId="0" applyFont="1" applyFill="1" applyBorder="1" applyAlignment="1">
      <alignment horizontal="left" vertical="center" wrapText="1"/>
    </xf>
    <xf numFmtId="0" fontId="8" fillId="10" borderId="56" xfId="0" applyFont="1" applyFill="1" applyBorder="1" applyAlignment="1">
      <alignment horizontal="left" vertical="center" wrapText="1"/>
    </xf>
    <xf numFmtId="49" fontId="11" fillId="9" borderId="41" xfId="0" applyNumberFormat="1" applyFont="1" applyFill="1" applyBorder="1" applyAlignment="1">
      <alignment vertical="center"/>
    </xf>
    <xf numFmtId="0" fontId="5" fillId="9" borderId="42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49" fontId="2" fillId="2" borderId="57" xfId="0" applyNumberFormat="1" applyFont="1" applyFill="1" applyBorder="1" applyAlignment="1">
      <alignment horizontal="center" vertical="center" wrapText="1"/>
    </xf>
    <xf numFmtId="49" fontId="2" fillId="2" borderId="5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47625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88"/>
  <sheetViews>
    <sheetView showGridLines="0" tabSelected="1" topLeftCell="A7" zoomScaleNormal="100" workbookViewId="0">
      <selection activeCell="I14" sqref="I14"/>
    </sheetView>
  </sheetViews>
  <sheetFormatPr baseColWidth="10" defaultColWidth="10.81640625" defaultRowHeight="11.25" customHeight="1" x14ac:dyDescent="0.35"/>
  <cols>
    <col min="1" max="1" width="4.453125" style="28" customWidth="1"/>
    <col min="2" max="2" width="28.26953125" style="28" customWidth="1"/>
    <col min="3" max="3" width="19.453125" style="28" customWidth="1"/>
    <col min="4" max="4" width="9.453125" style="28" customWidth="1"/>
    <col min="5" max="5" width="25.81640625" style="28" customWidth="1"/>
    <col min="6" max="6" width="19.54296875" style="28" customWidth="1"/>
    <col min="7" max="7" width="15.81640625" style="28" customWidth="1"/>
    <col min="8" max="246" width="10.81640625" style="28" customWidth="1"/>
    <col min="247" max="16384" width="10.81640625" style="29"/>
  </cols>
  <sheetData>
    <row r="1" spans="1:246" ht="15" customHeight="1" x14ac:dyDescent="0.35">
      <c r="A1" s="27"/>
      <c r="B1" s="27"/>
      <c r="C1" s="27"/>
      <c r="D1" s="27"/>
      <c r="E1" s="27"/>
      <c r="F1" s="27"/>
      <c r="G1" s="27"/>
    </row>
    <row r="2" spans="1:246" ht="15" customHeight="1" x14ac:dyDescent="0.35">
      <c r="A2" s="27"/>
      <c r="B2" s="27"/>
      <c r="C2" s="27"/>
      <c r="D2" s="27"/>
      <c r="E2" s="27"/>
      <c r="F2" s="27"/>
      <c r="G2" s="27"/>
    </row>
    <row r="3" spans="1:246" ht="15" customHeight="1" x14ac:dyDescent="0.35">
      <c r="A3" s="27"/>
      <c r="B3" s="27"/>
      <c r="C3" s="27"/>
      <c r="D3" s="27"/>
      <c r="E3" s="27"/>
      <c r="F3" s="27"/>
      <c r="G3" s="27"/>
    </row>
    <row r="4" spans="1:246" ht="15" customHeight="1" x14ac:dyDescent="0.35">
      <c r="A4" s="27"/>
      <c r="B4" s="27"/>
      <c r="C4" s="27"/>
      <c r="D4" s="27"/>
      <c r="E4" s="27"/>
      <c r="F4" s="27"/>
      <c r="G4" s="27"/>
    </row>
    <row r="5" spans="1:246" ht="15" customHeight="1" x14ac:dyDescent="0.35">
      <c r="A5" s="27"/>
      <c r="B5" s="27"/>
      <c r="C5" s="27"/>
      <c r="D5" s="27"/>
      <c r="E5" s="27"/>
      <c r="F5" s="27"/>
      <c r="G5" s="27"/>
    </row>
    <row r="6" spans="1:246" ht="15" customHeight="1" x14ac:dyDescent="0.35">
      <c r="A6" s="27"/>
      <c r="B6" s="27"/>
      <c r="C6" s="27"/>
      <c r="D6" s="27"/>
      <c r="E6" s="27"/>
      <c r="F6" s="27"/>
      <c r="G6" s="27"/>
    </row>
    <row r="7" spans="1:246" ht="15" customHeight="1" x14ac:dyDescent="0.35">
      <c r="A7" s="27"/>
      <c r="B7" s="27"/>
      <c r="C7" s="27"/>
      <c r="D7" s="27"/>
      <c r="E7" s="27"/>
      <c r="F7" s="27"/>
      <c r="G7" s="27"/>
    </row>
    <row r="8" spans="1:246" ht="15" customHeight="1" x14ac:dyDescent="0.35">
      <c r="A8" s="27"/>
      <c r="B8" s="30"/>
      <c r="C8" s="31"/>
      <c r="D8" s="27"/>
      <c r="E8" s="31"/>
      <c r="F8" s="31"/>
      <c r="G8" s="31"/>
    </row>
    <row r="9" spans="1:246" s="112" customFormat="1" ht="16.5" customHeight="1" x14ac:dyDescent="0.35">
      <c r="A9" s="110"/>
      <c r="B9" s="123" t="s">
        <v>0</v>
      </c>
      <c r="C9" s="109" t="s">
        <v>66</v>
      </c>
      <c r="D9" s="52"/>
      <c r="E9" s="134" t="s">
        <v>1</v>
      </c>
      <c r="F9" s="135"/>
      <c r="G9" s="61">
        <v>100</v>
      </c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  <c r="HJ9" s="111"/>
      <c r="HK9" s="111"/>
      <c r="HL9" s="111"/>
      <c r="HM9" s="111"/>
      <c r="HN9" s="111"/>
      <c r="HO9" s="111"/>
      <c r="HP9" s="111"/>
      <c r="HQ9" s="111"/>
      <c r="HR9" s="111"/>
      <c r="HS9" s="111"/>
      <c r="HT9" s="111"/>
      <c r="HU9" s="111"/>
      <c r="HV9" s="111"/>
      <c r="HW9" s="111"/>
      <c r="HX9" s="111"/>
      <c r="HY9" s="111"/>
      <c r="HZ9" s="111"/>
      <c r="IA9" s="111"/>
      <c r="IB9" s="111"/>
      <c r="IC9" s="111"/>
      <c r="ID9" s="111"/>
      <c r="IE9" s="111"/>
      <c r="IF9" s="111"/>
      <c r="IG9" s="111"/>
      <c r="IH9" s="111"/>
      <c r="II9" s="111"/>
      <c r="IJ9" s="111"/>
      <c r="IK9" s="111"/>
      <c r="IL9" s="111"/>
    </row>
    <row r="10" spans="1:246" s="112" customFormat="1" ht="16.5" customHeight="1" x14ac:dyDescent="0.35">
      <c r="A10" s="110"/>
      <c r="B10" s="124" t="s">
        <v>2</v>
      </c>
      <c r="C10" s="109" t="s">
        <v>67</v>
      </c>
      <c r="D10" s="52"/>
      <c r="E10" s="132" t="s">
        <v>3</v>
      </c>
      <c r="F10" s="133"/>
      <c r="G10" s="62">
        <v>44621</v>
      </c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  <c r="CF10" s="111"/>
      <c r="CG10" s="111"/>
      <c r="CH10" s="111"/>
      <c r="CI10" s="111"/>
      <c r="CJ10" s="111"/>
      <c r="CK10" s="111"/>
      <c r="CL10" s="111"/>
      <c r="CM10" s="111"/>
      <c r="CN10" s="111"/>
      <c r="CO10" s="111"/>
      <c r="CP10" s="111"/>
      <c r="CQ10" s="111"/>
      <c r="CR10" s="111"/>
      <c r="CS10" s="111"/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  <c r="HJ10" s="111"/>
      <c r="HK10" s="111"/>
      <c r="HL10" s="111"/>
      <c r="HM10" s="111"/>
      <c r="HN10" s="111"/>
      <c r="HO10" s="111"/>
      <c r="HP10" s="111"/>
      <c r="HQ10" s="111"/>
      <c r="HR10" s="111"/>
      <c r="HS10" s="111"/>
      <c r="HT10" s="111"/>
      <c r="HU10" s="111"/>
      <c r="HV10" s="111"/>
      <c r="HW10" s="111"/>
      <c r="HX10" s="111"/>
      <c r="HY10" s="111"/>
      <c r="HZ10" s="111"/>
      <c r="IA10" s="111"/>
      <c r="IB10" s="111"/>
      <c r="IC10" s="111"/>
      <c r="ID10" s="111"/>
      <c r="IE10" s="111"/>
      <c r="IF10" s="111"/>
      <c r="IG10" s="111"/>
      <c r="IH10" s="111"/>
      <c r="II10" s="111"/>
      <c r="IJ10" s="111"/>
      <c r="IK10" s="111"/>
      <c r="IL10" s="111"/>
    </row>
    <row r="11" spans="1:246" s="112" customFormat="1" ht="16.5" customHeight="1" x14ac:dyDescent="0.35">
      <c r="A11" s="110"/>
      <c r="B11" s="124" t="s">
        <v>4</v>
      </c>
      <c r="C11" s="109" t="s">
        <v>68</v>
      </c>
      <c r="D11" s="52"/>
      <c r="E11" s="132" t="s">
        <v>5</v>
      </c>
      <c r="F11" s="133"/>
      <c r="G11" s="63">
        <v>450000</v>
      </c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  <c r="CK11" s="111"/>
      <c r="CL11" s="111"/>
      <c r="CM11" s="111"/>
      <c r="CN11" s="111"/>
      <c r="CO11" s="111"/>
      <c r="CP11" s="111"/>
      <c r="CQ11" s="111"/>
      <c r="CR11" s="111"/>
      <c r="CS11" s="111"/>
      <c r="CT11" s="111"/>
      <c r="CU11" s="111"/>
      <c r="CV11" s="111"/>
      <c r="CW11" s="111"/>
      <c r="CX11" s="111"/>
      <c r="CY11" s="111"/>
      <c r="CZ11" s="111"/>
      <c r="DA11" s="111"/>
      <c r="DB11" s="111"/>
      <c r="DC11" s="111"/>
      <c r="DD11" s="111"/>
      <c r="DE11" s="111"/>
      <c r="DF11" s="111"/>
      <c r="DG11" s="111"/>
      <c r="DH11" s="111"/>
      <c r="DI11" s="111"/>
      <c r="DJ11" s="111"/>
      <c r="DK11" s="111"/>
      <c r="DL11" s="111"/>
      <c r="DM11" s="111"/>
      <c r="DN11" s="111"/>
      <c r="DO11" s="111"/>
      <c r="DP11" s="111"/>
      <c r="DQ11" s="111"/>
      <c r="DR11" s="111"/>
      <c r="DS11" s="111"/>
      <c r="DT11" s="111"/>
      <c r="DU11" s="111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  <c r="HJ11" s="111"/>
      <c r="HK11" s="111"/>
      <c r="HL11" s="111"/>
      <c r="HM11" s="111"/>
      <c r="HN11" s="111"/>
      <c r="HO11" s="111"/>
      <c r="HP11" s="111"/>
      <c r="HQ11" s="111"/>
      <c r="HR11" s="111"/>
      <c r="HS11" s="111"/>
      <c r="HT11" s="111"/>
      <c r="HU11" s="111"/>
      <c r="HV11" s="111"/>
      <c r="HW11" s="111"/>
      <c r="HX11" s="111"/>
      <c r="HY11" s="111"/>
      <c r="HZ11" s="111"/>
      <c r="IA11" s="111"/>
      <c r="IB11" s="111"/>
      <c r="IC11" s="111"/>
      <c r="ID11" s="111"/>
      <c r="IE11" s="111"/>
      <c r="IF11" s="111"/>
      <c r="IG11" s="111"/>
      <c r="IH11" s="111"/>
      <c r="II11" s="111"/>
      <c r="IJ11" s="111"/>
      <c r="IK11" s="111"/>
      <c r="IL11" s="111"/>
    </row>
    <row r="12" spans="1:246" s="112" customFormat="1" ht="16.5" customHeight="1" x14ac:dyDescent="0.35">
      <c r="A12" s="110"/>
      <c r="B12" s="124" t="s">
        <v>6</v>
      </c>
      <c r="C12" s="109" t="s">
        <v>69</v>
      </c>
      <c r="D12" s="52"/>
      <c r="E12" s="138" t="s">
        <v>7</v>
      </c>
      <c r="F12" s="139"/>
      <c r="G12" s="63">
        <f>G9*G11</f>
        <v>45000000</v>
      </c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1"/>
      <c r="CC12" s="111"/>
      <c r="CD12" s="111"/>
      <c r="CE12" s="111"/>
      <c r="CF12" s="111"/>
      <c r="CG12" s="111"/>
      <c r="CH12" s="111"/>
      <c r="CI12" s="111"/>
      <c r="CJ12" s="111"/>
      <c r="CK12" s="111"/>
      <c r="CL12" s="111"/>
      <c r="CM12" s="111"/>
      <c r="CN12" s="111"/>
      <c r="CO12" s="111"/>
      <c r="CP12" s="111"/>
      <c r="CQ12" s="111"/>
      <c r="CR12" s="111"/>
      <c r="CS12" s="111"/>
      <c r="CT12" s="111"/>
      <c r="CU12" s="111"/>
      <c r="CV12" s="111"/>
      <c r="CW12" s="111"/>
      <c r="CX12" s="111"/>
      <c r="CY12" s="111"/>
      <c r="CZ12" s="111"/>
      <c r="DA12" s="111"/>
      <c r="DB12" s="111"/>
      <c r="DC12" s="111"/>
      <c r="DD12" s="111"/>
      <c r="DE12" s="111"/>
      <c r="DF12" s="111"/>
      <c r="DG12" s="111"/>
      <c r="DH12" s="111"/>
      <c r="DI12" s="111"/>
      <c r="DJ12" s="111"/>
      <c r="DK12" s="111"/>
      <c r="DL12" s="111"/>
      <c r="DM12" s="111"/>
      <c r="DN12" s="111"/>
      <c r="DO12" s="111"/>
      <c r="DP12" s="111"/>
      <c r="DQ12" s="111"/>
      <c r="DR12" s="111"/>
      <c r="DS12" s="111"/>
      <c r="DT12" s="111"/>
      <c r="DU12" s="111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  <c r="HJ12" s="111"/>
      <c r="HK12" s="111"/>
      <c r="HL12" s="111"/>
      <c r="HM12" s="111"/>
      <c r="HN12" s="111"/>
      <c r="HO12" s="111"/>
      <c r="HP12" s="111"/>
      <c r="HQ12" s="111"/>
      <c r="HR12" s="111"/>
      <c r="HS12" s="111"/>
      <c r="HT12" s="111"/>
      <c r="HU12" s="111"/>
      <c r="HV12" s="111"/>
      <c r="HW12" s="111"/>
      <c r="HX12" s="111"/>
      <c r="HY12" s="111"/>
      <c r="HZ12" s="111"/>
      <c r="IA12" s="111"/>
      <c r="IB12" s="111"/>
      <c r="IC12" s="111"/>
      <c r="ID12" s="111"/>
      <c r="IE12" s="111"/>
      <c r="IF12" s="111"/>
      <c r="IG12" s="111"/>
      <c r="IH12" s="111"/>
      <c r="II12" s="111"/>
      <c r="IJ12" s="111"/>
      <c r="IK12" s="111"/>
      <c r="IL12" s="111"/>
    </row>
    <row r="13" spans="1:246" s="112" customFormat="1" ht="16.5" customHeight="1" x14ac:dyDescent="0.35">
      <c r="A13" s="110"/>
      <c r="B13" s="124" t="s">
        <v>8</v>
      </c>
      <c r="C13" s="109" t="s">
        <v>70</v>
      </c>
      <c r="D13" s="52"/>
      <c r="E13" s="132" t="s">
        <v>9</v>
      </c>
      <c r="F13" s="133"/>
      <c r="G13" s="61" t="s">
        <v>71</v>
      </c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1"/>
      <c r="DF13" s="111"/>
      <c r="DG13" s="111"/>
      <c r="DH13" s="111"/>
      <c r="DI13" s="111"/>
      <c r="DJ13" s="111"/>
      <c r="DK13" s="111"/>
      <c r="DL13" s="111"/>
      <c r="DM13" s="111"/>
      <c r="DN13" s="111"/>
      <c r="DO13" s="111"/>
      <c r="DP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  <c r="HJ13" s="111"/>
      <c r="HK13" s="111"/>
      <c r="HL13" s="111"/>
      <c r="HM13" s="111"/>
      <c r="HN13" s="111"/>
      <c r="HO13" s="111"/>
      <c r="HP13" s="111"/>
      <c r="HQ13" s="111"/>
      <c r="HR13" s="111"/>
      <c r="HS13" s="111"/>
      <c r="HT13" s="111"/>
      <c r="HU13" s="111"/>
      <c r="HV13" s="111"/>
      <c r="HW13" s="111"/>
      <c r="HX13" s="111"/>
      <c r="HY13" s="111"/>
      <c r="HZ13" s="111"/>
      <c r="IA13" s="111"/>
      <c r="IB13" s="111"/>
      <c r="IC13" s="111"/>
      <c r="ID13" s="111"/>
      <c r="IE13" s="111"/>
      <c r="IF13" s="111"/>
      <c r="IG13" s="111"/>
      <c r="IH13" s="111"/>
      <c r="II13" s="111"/>
      <c r="IJ13" s="111"/>
      <c r="IK13" s="111"/>
      <c r="IL13" s="111"/>
    </row>
    <row r="14" spans="1:246" s="112" customFormat="1" ht="16.5" customHeight="1" x14ac:dyDescent="0.35">
      <c r="A14" s="110"/>
      <c r="B14" s="124" t="s">
        <v>10</v>
      </c>
      <c r="C14" s="109" t="s">
        <v>70</v>
      </c>
      <c r="D14" s="52"/>
      <c r="E14" s="132" t="s">
        <v>11</v>
      </c>
      <c r="F14" s="133"/>
      <c r="G14" s="62" t="s">
        <v>98</v>
      </c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  <c r="DA14" s="111"/>
      <c r="DB14" s="111"/>
      <c r="DC14" s="111"/>
      <c r="DD14" s="111"/>
      <c r="DE14" s="111"/>
      <c r="DF14" s="111"/>
      <c r="DG14" s="111"/>
      <c r="DH14" s="111"/>
      <c r="DI14" s="111"/>
      <c r="DJ14" s="111"/>
      <c r="DK14" s="111"/>
      <c r="DL14" s="111"/>
      <c r="DM14" s="111"/>
      <c r="DN14" s="111"/>
      <c r="DO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  <c r="HJ14" s="111"/>
      <c r="HK14" s="111"/>
      <c r="HL14" s="111"/>
      <c r="HM14" s="111"/>
      <c r="HN14" s="111"/>
      <c r="HO14" s="111"/>
      <c r="HP14" s="111"/>
      <c r="HQ14" s="111"/>
      <c r="HR14" s="111"/>
      <c r="HS14" s="111"/>
      <c r="HT14" s="111"/>
      <c r="HU14" s="111"/>
      <c r="HV14" s="111"/>
      <c r="HW14" s="111"/>
      <c r="HX14" s="111"/>
      <c r="HY14" s="111"/>
      <c r="HZ14" s="111"/>
      <c r="IA14" s="111"/>
      <c r="IB14" s="111"/>
      <c r="IC14" s="111"/>
      <c r="ID14" s="111"/>
      <c r="IE14" s="111"/>
      <c r="IF14" s="111"/>
      <c r="IG14" s="111"/>
      <c r="IH14" s="111"/>
      <c r="II14" s="111"/>
      <c r="IJ14" s="111"/>
      <c r="IK14" s="111"/>
      <c r="IL14" s="111"/>
    </row>
    <row r="15" spans="1:246" s="112" customFormat="1" ht="16.5" customHeight="1" x14ac:dyDescent="0.35">
      <c r="A15" s="110"/>
      <c r="B15" s="124" t="s">
        <v>12</v>
      </c>
      <c r="C15" s="64">
        <v>44713</v>
      </c>
      <c r="D15" s="52"/>
      <c r="E15" s="132" t="s">
        <v>13</v>
      </c>
      <c r="F15" s="133"/>
      <c r="G15" s="61" t="s">
        <v>72</v>
      </c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  <c r="CK15" s="111"/>
      <c r="CL15" s="111"/>
      <c r="CM15" s="111"/>
      <c r="CN15" s="111"/>
      <c r="CO15" s="111"/>
      <c r="CP15" s="111"/>
      <c r="CQ15" s="111"/>
      <c r="CR15" s="111"/>
      <c r="CS15" s="111"/>
      <c r="CT15" s="111"/>
      <c r="CU15" s="111"/>
      <c r="CV15" s="111"/>
      <c r="CW15" s="111"/>
      <c r="CX15" s="111"/>
      <c r="CY15" s="111"/>
      <c r="CZ15" s="111"/>
      <c r="DA15" s="111"/>
      <c r="DB15" s="111"/>
      <c r="DC15" s="111"/>
      <c r="DD15" s="111"/>
      <c r="DE15" s="111"/>
      <c r="DF15" s="111"/>
      <c r="DG15" s="111"/>
      <c r="DH15" s="111"/>
      <c r="DI15" s="111"/>
      <c r="DJ15" s="111"/>
      <c r="DK15" s="111"/>
      <c r="DL15" s="111"/>
      <c r="DM15" s="111"/>
      <c r="DN15" s="111"/>
      <c r="DO15" s="111"/>
      <c r="DP15" s="111"/>
      <c r="DQ15" s="111"/>
      <c r="DR15" s="111"/>
      <c r="DS15" s="111"/>
      <c r="DT15" s="111"/>
      <c r="DU15" s="111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  <c r="HJ15" s="111"/>
      <c r="HK15" s="111"/>
      <c r="HL15" s="111"/>
      <c r="HM15" s="111"/>
      <c r="HN15" s="111"/>
      <c r="HO15" s="111"/>
      <c r="HP15" s="111"/>
      <c r="HQ15" s="111"/>
      <c r="HR15" s="111"/>
      <c r="HS15" s="111"/>
      <c r="HT15" s="111"/>
      <c r="HU15" s="111"/>
      <c r="HV15" s="111"/>
      <c r="HW15" s="111"/>
      <c r="HX15" s="111"/>
      <c r="HY15" s="111"/>
      <c r="HZ15" s="111"/>
      <c r="IA15" s="111"/>
      <c r="IB15" s="111"/>
      <c r="IC15" s="111"/>
      <c r="ID15" s="111"/>
      <c r="IE15" s="111"/>
      <c r="IF15" s="111"/>
      <c r="IG15" s="111"/>
      <c r="IH15" s="111"/>
      <c r="II15" s="111"/>
      <c r="IJ15" s="111"/>
      <c r="IK15" s="111"/>
      <c r="IL15" s="111"/>
    </row>
    <row r="16" spans="1:246" ht="12" customHeight="1" x14ac:dyDescent="0.35">
      <c r="A16" s="27"/>
      <c r="B16" s="34"/>
      <c r="C16" s="35"/>
      <c r="D16" s="3"/>
      <c r="E16" s="36"/>
      <c r="F16" s="36"/>
      <c r="G16" s="37"/>
    </row>
    <row r="17" spans="1:246" ht="12" customHeight="1" x14ac:dyDescent="0.35">
      <c r="A17" s="38"/>
      <c r="B17" s="136" t="s">
        <v>14</v>
      </c>
      <c r="C17" s="137"/>
      <c r="D17" s="137"/>
      <c r="E17" s="137"/>
      <c r="F17" s="137"/>
      <c r="G17" s="137"/>
    </row>
    <row r="18" spans="1:246" ht="12" customHeight="1" x14ac:dyDescent="0.35">
      <c r="A18" s="27"/>
      <c r="B18" s="39"/>
      <c r="C18" s="40"/>
      <c r="D18" s="40"/>
      <c r="E18" s="40"/>
      <c r="F18" s="41"/>
      <c r="G18" s="41"/>
    </row>
    <row r="19" spans="1:246" ht="12" customHeight="1" x14ac:dyDescent="0.35">
      <c r="A19" s="32"/>
      <c r="B19" s="1" t="s">
        <v>15</v>
      </c>
      <c r="C19" s="2"/>
      <c r="D19" s="3"/>
      <c r="E19" s="3"/>
      <c r="F19" s="3"/>
      <c r="G19" s="3"/>
    </row>
    <row r="20" spans="1:246" ht="24" customHeight="1" x14ac:dyDescent="0.35">
      <c r="A20" s="38"/>
      <c r="B20" s="4" t="s">
        <v>16</v>
      </c>
      <c r="C20" s="4" t="s">
        <v>17</v>
      </c>
      <c r="D20" s="4" t="s">
        <v>18</v>
      </c>
      <c r="E20" s="4" t="s">
        <v>19</v>
      </c>
      <c r="F20" s="4" t="s">
        <v>20</v>
      </c>
      <c r="G20" s="4" t="s">
        <v>21</v>
      </c>
    </row>
    <row r="21" spans="1:246" s="112" customFormat="1" ht="21" customHeight="1" x14ac:dyDescent="0.35">
      <c r="A21" s="113"/>
      <c r="B21" s="125" t="s">
        <v>73</v>
      </c>
      <c r="C21" s="115" t="s">
        <v>22</v>
      </c>
      <c r="D21" s="116">
        <v>1</v>
      </c>
      <c r="E21" s="114" t="s">
        <v>74</v>
      </c>
      <c r="F21" s="117">
        <v>25000</v>
      </c>
      <c r="G21" s="118">
        <f t="shared" ref="G21:G26" si="0">F21*D21</f>
        <v>25000</v>
      </c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1"/>
      <c r="BW21" s="111"/>
      <c r="BX21" s="111"/>
      <c r="BY21" s="111"/>
      <c r="BZ21" s="111"/>
      <c r="CA21" s="111"/>
      <c r="CB21" s="111"/>
      <c r="CC21" s="111"/>
      <c r="CD21" s="111"/>
      <c r="CE21" s="111"/>
      <c r="CF21" s="111"/>
      <c r="CG21" s="111"/>
      <c r="CH21" s="111"/>
      <c r="CI21" s="111"/>
      <c r="CJ21" s="111"/>
      <c r="CK21" s="111"/>
      <c r="CL21" s="111"/>
      <c r="CM21" s="111"/>
      <c r="CN21" s="111"/>
      <c r="CO21" s="111"/>
      <c r="CP21" s="111"/>
      <c r="CQ21" s="111"/>
      <c r="CR21" s="111"/>
      <c r="CS21" s="111"/>
      <c r="CT21" s="111"/>
      <c r="CU21" s="111"/>
      <c r="CV21" s="111"/>
      <c r="CW21" s="111"/>
      <c r="CX21" s="111"/>
      <c r="CY21" s="111"/>
      <c r="CZ21" s="111"/>
      <c r="DA21" s="111"/>
      <c r="DB21" s="111"/>
      <c r="DC21" s="111"/>
      <c r="DD21" s="111"/>
      <c r="DE21" s="111"/>
      <c r="DF21" s="111"/>
      <c r="DG21" s="111"/>
      <c r="DH21" s="111"/>
      <c r="DI21" s="111"/>
      <c r="DJ21" s="111"/>
      <c r="DK21" s="111"/>
      <c r="DL21" s="111"/>
      <c r="DM21" s="111"/>
      <c r="DN21" s="111"/>
      <c r="DO21" s="111"/>
      <c r="DP21" s="111"/>
      <c r="DQ21" s="111"/>
      <c r="DR21" s="111"/>
      <c r="DS21" s="111"/>
      <c r="DT21" s="111"/>
      <c r="DU21" s="111"/>
      <c r="DV21" s="111"/>
      <c r="DW21" s="111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  <c r="HH21" s="111"/>
      <c r="HI21" s="111"/>
      <c r="HJ21" s="111"/>
      <c r="HK21" s="111"/>
      <c r="HL21" s="111"/>
      <c r="HM21" s="111"/>
      <c r="HN21" s="111"/>
      <c r="HO21" s="111"/>
      <c r="HP21" s="111"/>
      <c r="HQ21" s="111"/>
      <c r="HR21" s="111"/>
      <c r="HS21" s="111"/>
      <c r="HT21" s="111"/>
      <c r="HU21" s="111"/>
      <c r="HV21" s="111"/>
      <c r="HW21" s="111"/>
      <c r="HX21" s="111"/>
      <c r="HY21" s="111"/>
      <c r="HZ21" s="111"/>
      <c r="IA21" s="111"/>
      <c r="IB21" s="111"/>
      <c r="IC21" s="111"/>
      <c r="ID21" s="111"/>
      <c r="IE21" s="111"/>
      <c r="IF21" s="111"/>
      <c r="IG21" s="111"/>
      <c r="IH21" s="111"/>
      <c r="II21" s="111"/>
      <c r="IJ21" s="111"/>
      <c r="IK21" s="111"/>
      <c r="IL21" s="111"/>
    </row>
    <row r="22" spans="1:246" s="112" customFormat="1" ht="19.5" customHeight="1" x14ac:dyDescent="0.35">
      <c r="A22" s="113"/>
      <c r="B22" s="125" t="s">
        <v>75</v>
      </c>
      <c r="C22" s="115" t="s">
        <v>22</v>
      </c>
      <c r="D22" s="116">
        <v>12</v>
      </c>
      <c r="E22" s="114" t="s">
        <v>74</v>
      </c>
      <c r="F22" s="117">
        <v>25000</v>
      </c>
      <c r="G22" s="118">
        <f t="shared" si="0"/>
        <v>300000</v>
      </c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/>
      <c r="BU22" s="111"/>
      <c r="BV22" s="111"/>
      <c r="BW22" s="111"/>
      <c r="BX22" s="111"/>
      <c r="BY22" s="111"/>
      <c r="BZ22" s="111"/>
      <c r="CA22" s="111"/>
      <c r="CB22" s="111"/>
      <c r="CC22" s="111"/>
      <c r="CD22" s="111"/>
      <c r="CE22" s="111"/>
      <c r="CF22" s="111"/>
      <c r="CG22" s="111"/>
      <c r="CH22" s="111"/>
      <c r="CI22" s="111"/>
      <c r="CJ22" s="111"/>
      <c r="CK22" s="111"/>
      <c r="CL22" s="111"/>
      <c r="CM22" s="111"/>
      <c r="CN22" s="111"/>
      <c r="CO22" s="111"/>
      <c r="CP22" s="111"/>
      <c r="CQ22" s="111"/>
      <c r="CR22" s="111"/>
      <c r="CS22" s="111"/>
      <c r="CT22" s="111"/>
      <c r="CU22" s="111"/>
      <c r="CV22" s="111"/>
      <c r="CW22" s="111"/>
      <c r="CX22" s="111"/>
      <c r="CY22" s="111"/>
      <c r="CZ22" s="111"/>
      <c r="DA22" s="111"/>
      <c r="DB22" s="111"/>
      <c r="DC22" s="111"/>
      <c r="DD22" s="111"/>
      <c r="DE22" s="111"/>
      <c r="DF22" s="111"/>
      <c r="DG22" s="111"/>
      <c r="DH22" s="111"/>
      <c r="DI22" s="111"/>
      <c r="DJ22" s="111"/>
      <c r="DK22" s="111"/>
      <c r="DL22" s="111"/>
      <c r="DM22" s="111"/>
      <c r="DN22" s="111"/>
      <c r="DO22" s="111"/>
      <c r="DP22" s="111"/>
      <c r="DQ22" s="111"/>
      <c r="DR22" s="111"/>
      <c r="DS22" s="111"/>
      <c r="DT22" s="111"/>
      <c r="DU22" s="111"/>
      <c r="DV22" s="111"/>
      <c r="DW22" s="111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  <c r="HH22" s="111"/>
      <c r="HI22" s="111"/>
      <c r="HJ22" s="111"/>
      <c r="HK22" s="111"/>
      <c r="HL22" s="111"/>
      <c r="HM22" s="111"/>
      <c r="HN22" s="111"/>
      <c r="HO22" s="111"/>
      <c r="HP22" s="111"/>
      <c r="HQ22" s="111"/>
      <c r="HR22" s="111"/>
      <c r="HS22" s="111"/>
      <c r="HT22" s="111"/>
      <c r="HU22" s="111"/>
      <c r="HV22" s="111"/>
      <c r="HW22" s="111"/>
      <c r="HX22" s="111"/>
      <c r="HY22" s="111"/>
      <c r="HZ22" s="111"/>
      <c r="IA22" s="111"/>
      <c r="IB22" s="111"/>
      <c r="IC22" s="111"/>
      <c r="ID22" s="111"/>
      <c r="IE22" s="111"/>
      <c r="IF22" s="111"/>
      <c r="IG22" s="111"/>
      <c r="IH22" s="111"/>
      <c r="II22" s="111"/>
      <c r="IJ22" s="111"/>
      <c r="IK22" s="111"/>
      <c r="IL22" s="111"/>
    </row>
    <row r="23" spans="1:246" s="112" customFormat="1" ht="19.5" customHeight="1" x14ac:dyDescent="0.35">
      <c r="A23" s="113"/>
      <c r="B23" s="125" t="s">
        <v>76</v>
      </c>
      <c r="C23" s="115" t="s">
        <v>22</v>
      </c>
      <c r="D23" s="116">
        <v>3</v>
      </c>
      <c r="E23" s="114" t="s">
        <v>74</v>
      </c>
      <c r="F23" s="117">
        <v>25000</v>
      </c>
      <c r="G23" s="118">
        <f t="shared" si="0"/>
        <v>75000</v>
      </c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  <c r="CM23" s="111"/>
      <c r="CN23" s="111"/>
      <c r="CO23" s="111"/>
      <c r="CP23" s="111"/>
      <c r="CQ23" s="111"/>
      <c r="CR23" s="111"/>
      <c r="CS23" s="111"/>
      <c r="CT23" s="111"/>
      <c r="CU23" s="111"/>
      <c r="CV23" s="111"/>
      <c r="CW23" s="111"/>
      <c r="CX23" s="111"/>
      <c r="CY23" s="111"/>
      <c r="CZ23" s="111"/>
      <c r="DA23" s="111"/>
      <c r="DB23" s="111"/>
      <c r="DC23" s="111"/>
      <c r="DD23" s="111"/>
      <c r="DE23" s="111"/>
      <c r="DF23" s="111"/>
      <c r="DG23" s="111"/>
      <c r="DH23" s="111"/>
      <c r="DI23" s="111"/>
      <c r="DJ23" s="111"/>
      <c r="DK23" s="111"/>
      <c r="DL23" s="111"/>
      <c r="DM23" s="111"/>
      <c r="DN23" s="111"/>
      <c r="DO23" s="111"/>
      <c r="DP23" s="111"/>
      <c r="DQ23" s="111"/>
      <c r="DR23" s="111"/>
      <c r="DS23" s="111"/>
      <c r="DT23" s="111"/>
      <c r="DU23" s="111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  <c r="HJ23" s="111"/>
      <c r="HK23" s="111"/>
      <c r="HL23" s="111"/>
      <c r="HM23" s="111"/>
      <c r="HN23" s="111"/>
      <c r="HO23" s="111"/>
      <c r="HP23" s="111"/>
      <c r="HQ23" s="111"/>
      <c r="HR23" s="111"/>
      <c r="HS23" s="111"/>
      <c r="HT23" s="111"/>
      <c r="HU23" s="111"/>
      <c r="HV23" s="111"/>
      <c r="HW23" s="111"/>
      <c r="HX23" s="111"/>
      <c r="HY23" s="111"/>
      <c r="HZ23" s="111"/>
      <c r="IA23" s="111"/>
      <c r="IB23" s="111"/>
      <c r="IC23" s="111"/>
      <c r="ID23" s="111"/>
      <c r="IE23" s="111"/>
      <c r="IF23" s="111"/>
      <c r="IG23" s="111"/>
      <c r="IH23" s="111"/>
      <c r="II23" s="111"/>
      <c r="IJ23" s="111"/>
      <c r="IK23" s="111"/>
      <c r="IL23" s="111"/>
    </row>
    <row r="24" spans="1:246" s="112" customFormat="1" ht="19.5" customHeight="1" x14ac:dyDescent="0.35">
      <c r="A24" s="113"/>
      <c r="B24" s="125" t="s">
        <v>77</v>
      </c>
      <c r="C24" s="115" t="s">
        <v>22</v>
      </c>
      <c r="D24" s="116">
        <v>3</v>
      </c>
      <c r="E24" s="114" t="s">
        <v>78</v>
      </c>
      <c r="F24" s="117">
        <v>25000</v>
      </c>
      <c r="G24" s="118">
        <f t="shared" si="0"/>
        <v>75000</v>
      </c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  <c r="BX24" s="111"/>
      <c r="BY24" s="111"/>
      <c r="BZ24" s="111"/>
      <c r="CA24" s="111"/>
      <c r="CB24" s="111"/>
      <c r="CC24" s="111"/>
      <c r="CD24" s="111"/>
      <c r="CE24" s="111"/>
      <c r="CF24" s="111"/>
      <c r="CG24" s="111"/>
      <c r="CH24" s="111"/>
      <c r="CI24" s="111"/>
      <c r="CJ24" s="111"/>
      <c r="CK24" s="111"/>
      <c r="CL24" s="111"/>
      <c r="CM24" s="111"/>
      <c r="CN24" s="111"/>
      <c r="CO24" s="111"/>
      <c r="CP24" s="111"/>
      <c r="CQ24" s="111"/>
      <c r="CR24" s="111"/>
      <c r="CS24" s="111"/>
      <c r="CT24" s="111"/>
      <c r="CU24" s="111"/>
      <c r="CV24" s="111"/>
      <c r="CW24" s="111"/>
      <c r="CX24" s="111"/>
      <c r="CY24" s="111"/>
      <c r="CZ24" s="111"/>
      <c r="DA24" s="111"/>
      <c r="DB24" s="111"/>
      <c r="DC24" s="111"/>
      <c r="DD24" s="111"/>
      <c r="DE24" s="111"/>
      <c r="DF24" s="111"/>
      <c r="DG24" s="111"/>
      <c r="DH24" s="111"/>
      <c r="DI24" s="111"/>
      <c r="DJ24" s="111"/>
      <c r="DK24" s="111"/>
      <c r="DL24" s="111"/>
      <c r="DM24" s="111"/>
      <c r="DN24" s="111"/>
      <c r="DO24" s="111"/>
      <c r="DP24" s="111"/>
      <c r="DQ24" s="111"/>
      <c r="DR24" s="111"/>
      <c r="DS24" s="111"/>
      <c r="DT24" s="111"/>
      <c r="DU24" s="111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  <c r="HJ24" s="111"/>
      <c r="HK24" s="111"/>
      <c r="HL24" s="111"/>
      <c r="HM24" s="111"/>
      <c r="HN24" s="111"/>
      <c r="HO24" s="111"/>
      <c r="HP24" s="111"/>
      <c r="HQ24" s="111"/>
      <c r="HR24" s="111"/>
      <c r="HS24" s="111"/>
      <c r="HT24" s="111"/>
      <c r="HU24" s="111"/>
      <c r="HV24" s="111"/>
      <c r="HW24" s="111"/>
      <c r="HX24" s="111"/>
      <c r="HY24" s="111"/>
      <c r="HZ24" s="111"/>
      <c r="IA24" s="111"/>
      <c r="IB24" s="111"/>
      <c r="IC24" s="111"/>
      <c r="ID24" s="111"/>
      <c r="IE24" s="111"/>
      <c r="IF24" s="111"/>
      <c r="IG24" s="111"/>
      <c r="IH24" s="111"/>
      <c r="II24" s="111"/>
      <c r="IJ24" s="111"/>
      <c r="IK24" s="111"/>
      <c r="IL24" s="111"/>
    </row>
    <row r="25" spans="1:246" s="112" customFormat="1" ht="19.5" customHeight="1" x14ac:dyDescent="0.35">
      <c r="A25" s="113"/>
      <c r="B25" s="125" t="s">
        <v>79</v>
      </c>
      <c r="C25" s="115" t="s">
        <v>22</v>
      </c>
      <c r="D25" s="116">
        <v>24</v>
      </c>
      <c r="E25" s="114" t="s">
        <v>80</v>
      </c>
      <c r="F25" s="117">
        <v>25000</v>
      </c>
      <c r="G25" s="118">
        <f t="shared" si="0"/>
        <v>600000</v>
      </c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  <c r="BM25" s="111"/>
      <c r="BN25" s="111"/>
      <c r="BO25" s="111"/>
      <c r="BP25" s="111"/>
      <c r="BQ25" s="111"/>
      <c r="BR25" s="111"/>
      <c r="BS25" s="111"/>
      <c r="BT25" s="111"/>
      <c r="BU25" s="111"/>
      <c r="BV25" s="111"/>
      <c r="BW25" s="111"/>
      <c r="BX25" s="111"/>
      <c r="BY25" s="111"/>
      <c r="BZ25" s="111"/>
      <c r="CA25" s="111"/>
      <c r="CB25" s="111"/>
      <c r="CC25" s="111"/>
      <c r="CD25" s="111"/>
      <c r="CE25" s="111"/>
      <c r="CF25" s="111"/>
      <c r="CG25" s="111"/>
      <c r="CH25" s="111"/>
      <c r="CI25" s="111"/>
      <c r="CJ25" s="111"/>
      <c r="CK25" s="111"/>
      <c r="CL25" s="111"/>
      <c r="CM25" s="111"/>
      <c r="CN25" s="111"/>
      <c r="CO25" s="111"/>
      <c r="CP25" s="111"/>
      <c r="CQ25" s="111"/>
      <c r="CR25" s="111"/>
      <c r="CS25" s="111"/>
      <c r="CT25" s="111"/>
      <c r="CU25" s="111"/>
      <c r="CV25" s="111"/>
      <c r="CW25" s="111"/>
      <c r="CX25" s="111"/>
      <c r="CY25" s="111"/>
      <c r="CZ25" s="111"/>
      <c r="DA25" s="111"/>
      <c r="DB25" s="111"/>
      <c r="DC25" s="111"/>
      <c r="DD25" s="111"/>
      <c r="DE25" s="111"/>
      <c r="DF25" s="111"/>
      <c r="DG25" s="111"/>
      <c r="DH25" s="111"/>
      <c r="DI25" s="111"/>
      <c r="DJ25" s="111"/>
      <c r="DK25" s="111"/>
      <c r="DL25" s="111"/>
      <c r="DM25" s="111"/>
      <c r="DN25" s="111"/>
      <c r="DO25" s="111"/>
      <c r="DP25" s="111"/>
      <c r="DQ25" s="111"/>
      <c r="DR25" s="111"/>
      <c r="DS25" s="111"/>
      <c r="DT25" s="111"/>
      <c r="DU25" s="111"/>
      <c r="DV25" s="111"/>
      <c r="DW25" s="111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  <c r="HJ25" s="111"/>
      <c r="HK25" s="111"/>
      <c r="HL25" s="111"/>
      <c r="HM25" s="111"/>
      <c r="HN25" s="111"/>
      <c r="HO25" s="111"/>
      <c r="HP25" s="111"/>
      <c r="HQ25" s="111"/>
      <c r="HR25" s="111"/>
      <c r="HS25" s="111"/>
      <c r="HT25" s="111"/>
      <c r="HU25" s="111"/>
      <c r="HV25" s="111"/>
      <c r="HW25" s="111"/>
      <c r="HX25" s="111"/>
      <c r="HY25" s="111"/>
      <c r="HZ25" s="111"/>
      <c r="IA25" s="111"/>
      <c r="IB25" s="111"/>
      <c r="IC25" s="111"/>
      <c r="ID25" s="111"/>
      <c r="IE25" s="111"/>
      <c r="IF25" s="111"/>
      <c r="IG25" s="111"/>
      <c r="IH25" s="111"/>
      <c r="II25" s="111"/>
      <c r="IJ25" s="111"/>
      <c r="IK25" s="111"/>
      <c r="IL25" s="111"/>
    </row>
    <row r="26" spans="1:246" s="112" customFormat="1" ht="19.5" customHeight="1" x14ac:dyDescent="0.35">
      <c r="A26" s="113"/>
      <c r="B26" s="125" t="s">
        <v>81</v>
      </c>
      <c r="C26" s="115" t="s">
        <v>22</v>
      </c>
      <c r="D26" s="115">
        <v>29</v>
      </c>
      <c r="E26" s="115" t="s">
        <v>82</v>
      </c>
      <c r="F26" s="117">
        <v>25000</v>
      </c>
      <c r="G26" s="118">
        <f t="shared" si="0"/>
        <v>725000</v>
      </c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  <c r="BM26" s="111"/>
      <c r="BN26" s="111"/>
      <c r="BO26" s="111"/>
      <c r="BP26" s="111"/>
      <c r="BQ26" s="111"/>
      <c r="BR26" s="111"/>
      <c r="BS26" s="111"/>
      <c r="BT26" s="111"/>
      <c r="BU26" s="111"/>
      <c r="BV26" s="111"/>
      <c r="BW26" s="111"/>
      <c r="BX26" s="111"/>
      <c r="BY26" s="111"/>
      <c r="BZ26" s="111"/>
      <c r="CA26" s="111"/>
      <c r="CB26" s="111"/>
      <c r="CC26" s="111"/>
      <c r="CD26" s="111"/>
      <c r="CE26" s="111"/>
      <c r="CF26" s="111"/>
      <c r="CG26" s="111"/>
      <c r="CH26" s="111"/>
      <c r="CI26" s="111"/>
      <c r="CJ26" s="111"/>
      <c r="CK26" s="111"/>
      <c r="CL26" s="111"/>
      <c r="CM26" s="111"/>
      <c r="CN26" s="111"/>
      <c r="CO26" s="111"/>
      <c r="CP26" s="111"/>
      <c r="CQ26" s="111"/>
      <c r="CR26" s="111"/>
      <c r="CS26" s="111"/>
      <c r="CT26" s="111"/>
      <c r="CU26" s="111"/>
      <c r="CV26" s="111"/>
      <c r="CW26" s="111"/>
      <c r="CX26" s="111"/>
      <c r="CY26" s="111"/>
      <c r="CZ26" s="111"/>
      <c r="DA26" s="111"/>
      <c r="DB26" s="111"/>
      <c r="DC26" s="111"/>
      <c r="DD26" s="111"/>
      <c r="DE26" s="111"/>
      <c r="DF26" s="111"/>
      <c r="DG26" s="111"/>
      <c r="DH26" s="111"/>
      <c r="DI26" s="111"/>
      <c r="DJ26" s="111"/>
      <c r="DK26" s="111"/>
      <c r="DL26" s="111"/>
      <c r="DM26" s="111"/>
      <c r="DN26" s="111"/>
      <c r="DO26" s="111"/>
      <c r="DP26" s="111"/>
      <c r="DQ26" s="111"/>
      <c r="DR26" s="111"/>
      <c r="DS26" s="111"/>
      <c r="DT26" s="111"/>
      <c r="DU26" s="111"/>
      <c r="DV26" s="111"/>
      <c r="DW26" s="111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  <c r="HH26" s="111"/>
      <c r="HI26" s="111"/>
      <c r="HJ26" s="111"/>
      <c r="HK26" s="111"/>
      <c r="HL26" s="111"/>
      <c r="HM26" s="111"/>
      <c r="HN26" s="111"/>
      <c r="HO26" s="111"/>
      <c r="HP26" s="111"/>
      <c r="HQ26" s="111"/>
      <c r="HR26" s="111"/>
      <c r="HS26" s="111"/>
      <c r="HT26" s="111"/>
      <c r="HU26" s="111"/>
      <c r="HV26" s="111"/>
      <c r="HW26" s="111"/>
      <c r="HX26" s="111"/>
      <c r="HY26" s="111"/>
      <c r="HZ26" s="111"/>
      <c r="IA26" s="111"/>
      <c r="IB26" s="111"/>
      <c r="IC26" s="111"/>
      <c r="ID26" s="111"/>
      <c r="IE26" s="111"/>
      <c r="IF26" s="111"/>
      <c r="IG26" s="111"/>
      <c r="IH26" s="111"/>
      <c r="II26" s="111"/>
      <c r="IJ26" s="111"/>
      <c r="IK26" s="111"/>
      <c r="IL26" s="111"/>
    </row>
    <row r="27" spans="1:246" ht="12.75" customHeight="1" x14ac:dyDescent="0.35">
      <c r="A27" s="38"/>
      <c r="B27" s="65" t="s">
        <v>23</v>
      </c>
      <c r="C27" s="66"/>
      <c r="D27" s="66"/>
      <c r="E27" s="66"/>
      <c r="F27" s="67"/>
      <c r="G27" s="68">
        <f>SUM(G21:G26)</f>
        <v>1800000</v>
      </c>
    </row>
    <row r="28" spans="1:246" ht="12" customHeight="1" x14ac:dyDescent="0.35">
      <c r="A28" s="27"/>
      <c r="B28" s="39"/>
      <c r="C28" s="41"/>
      <c r="D28" s="41"/>
      <c r="E28" s="41"/>
      <c r="F28" s="42"/>
      <c r="G28" s="42"/>
    </row>
    <row r="29" spans="1:246" ht="12" customHeight="1" x14ac:dyDescent="0.35">
      <c r="A29" s="32"/>
      <c r="B29" s="5" t="s">
        <v>24</v>
      </c>
      <c r="C29" s="6"/>
      <c r="D29" s="7"/>
      <c r="E29" s="7"/>
      <c r="F29" s="8"/>
      <c r="G29" s="8"/>
    </row>
    <row r="30" spans="1:246" ht="24" customHeight="1" x14ac:dyDescent="0.35">
      <c r="A30" s="32"/>
      <c r="B30" s="9" t="s">
        <v>16</v>
      </c>
      <c r="C30" s="10" t="s">
        <v>17</v>
      </c>
      <c r="D30" s="10" t="s">
        <v>18</v>
      </c>
      <c r="E30" s="9" t="s">
        <v>19</v>
      </c>
      <c r="F30" s="10" t="s">
        <v>20</v>
      </c>
      <c r="G30" s="9" t="s">
        <v>21</v>
      </c>
    </row>
    <row r="31" spans="1:246" ht="12" customHeight="1" x14ac:dyDescent="0.35">
      <c r="A31" s="32"/>
      <c r="B31" s="11"/>
      <c r="C31" s="12" t="s">
        <v>64</v>
      </c>
      <c r="D31" s="12"/>
      <c r="E31" s="12"/>
      <c r="F31" s="11"/>
      <c r="G31" s="11"/>
    </row>
    <row r="32" spans="1:246" ht="12" customHeight="1" x14ac:dyDescent="0.35">
      <c r="A32" s="32"/>
      <c r="B32" s="13" t="s">
        <v>25</v>
      </c>
      <c r="C32" s="14"/>
      <c r="D32" s="14"/>
      <c r="E32" s="14"/>
      <c r="F32" s="15"/>
      <c r="G32" s="15"/>
    </row>
    <row r="33" spans="1:246" ht="12" customHeight="1" x14ac:dyDescent="0.35">
      <c r="A33" s="27"/>
      <c r="B33" s="43"/>
      <c r="C33" s="44"/>
      <c r="D33" s="44"/>
      <c r="E33" s="44"/>
      <c r="F33" s="45"/>
      <c r="G33" s="45"/>
    </row>
    <row r="34" spans="1:246" ht="12" customHeight="1" x14ac:dyDescent="0.35">
      <c r="A34" s="32"/>
      <c r="B34" s="5" t="s">
        <v>26</v>
      </c>
      <c r="C34" s="6"/>
      <c r="D34" s="7"/>
      <c r="E34" s="7"/>
      <c r="F34" s="8"/>
      <c r="G34" s="8"/>
    </row>
    <row r="35" spans="1:246" ht="24" customHeight="1" x14ac:dyDescent="0.35">
      <c r="A35" s="32"/>
      <c r="B35" s="16" t="s">
        <v>16</v>
      </c>
      <c r="C35" s="16" t="s">
        <v>17</v>
      </c>
      <c r="D35" s="16" t="s">
        <v>18</v>
      </c>
      <c r="E35" s="16" t="s">
        <v>19</v>
      </c>
      <c r="F35" s="17" t="s">
        <v>20</v>
      </c>
      <c r="G35" s="16" t="s">
        <v>21</v>
      </c>
    </row>
    <row r="36" spans="1:246" s="112" customFormat="1" ht="12.75" customHeight="1" x14ac:dyDescent="0.35">
      <c r="A36" s="113"/>
      <c r="B36" s="125" t="s">
        <v>28</v>
      </c>
      <c r="C36" s="115" t="s">
        <v>27</v>
      </c>
      <c r="D36" s="116">
        <v>2.5</v>
      </c>
      <c r="E36" s="114" t="s">
        <v>83</v>
      </c>
      <c r="F36" s="117">
        <v>147200</v>
      </c>
      <c r="G36" s="118">
        <f>F36*D36</f>
        <v>368000</v>
      </c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1"/>
      <c r="BQ36" s="111"/>
      <c r="BR36" s="111"/>
      <c r="BS36" s="111"/>
      <c r="BT36" s="111"/>
      <c r="BU36" s="111"/>
      <c r="BV36" s="111"/>
      <c r="BW36" s="111"/>
      <c r="BX36" s="111"/>
      <c r="BY36" s="111"/>
      <c r="BZ36" s="111"/>
      <c r="CA36" s="111"/>
      <c r="CB36" s="111"/>
      <c r="CC36" s="111"/>
      <c r="CD36" s="111"/>
      <c r="CE36" s="111"/>
      <c r="CF36" s="111"/>
      <c r="CG36" s="111"/>
      <c r="CH36" s="111"/>
      <c r="CI36" s="111"/>
      <c r="CJ36" s="111"/>
      <c r="CK36" s="111"/>
      <c r="CL36" s="111"/>
      <c r="CM36" s="111"/>
      <c r="CN36" s="111"/>
      <c r="CO36" s="111"/>
      <c r="CP36" s="111"/>
      <c r="CQ36" s="111"/>
      <c r="CR36" s="111"/>
      <c r="CS36" s="111"/>
      <c r="CT36" s="111"/>
      <c r="CU36" s="111"/>
      <c r="CV36" s="111"/>
      <c r="CW36" s="111"/>
      <c r="CX36" s="111"/>
      <c r="CY36" s="111"/>
      <c r="CZ36" s="111"/>
      <c r="DA36" s="111"/>
      <c r="DB36" s="111"/>
      <c r="DC36" s="111"/>
      <c r="DD36" s="111"/>
      <c r="DE36" s="111"/>
      <c r="DF36" s="111"/>
      <c r="DG36" s="111"/>
      <c r="DH36" s="111"/>
      <c r="DI36" s="111"/>
      <c r="DJ36" s="111"/>
      <c r="DK36" s="111"/>
      <c r="DL36" s="111"/>
      <c r="DM36" s="111"/>
      <c r="DN36" s="111"/>
      <c r="DO36" s="111"/>
      <c r="DP36" s="111"/>
      <c r="DQ36" s="111"/>
      <c r="DR36" s="111"/>
      <c r="DS36" s="111"/>
      <c r="DT36" s="111"/>
      <c r="DU36" s="111"/>
      <c r="DV36" s="111"/>
      <c r="DW36" s="111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  <c r="HH36" s="111"/>
      <c r="HI36" s="111"/>
      <c r="HJ36" s="111"/>
      <c r="HK36" s="111"/>
      <c r="HL36" s="111"/>
      <c r="HM36" s="111"/>
      <c r="HN36" s="111"/>
      <c r="HO36" s="111"/>
      <c r="HP36" s="111"/>
      <c r="HQ36" s="111"/>
      <c r="HR36" s="111"/>
      <c r="HS36" s="111"/>
      <c r="HT36" s="111"/>
      <c r="HU36" s="111"/>
      <c r="HV36" s="111"/>
      <c r="HW36" s="111"/>
      <c r="HX36" s="111"/>
      <c r="HY36" s="111"/>
      <c r="HZ36" s="111"/>
      <c r="IA36" s="111"/>
      <c r="IB36" s="111"/>
      <c r="IC36" s="111"/>
      <c r="ID36" s="111"/>
      <c r="IE36" s="111"/>
      <c r="IF36" s="111"/>
      <c r="IG36" s="111"/>
      <c r="IH36" s="111"/>
      <c r="II36" s="111"/>
      <c r="IJ36" s="111"/>
      <c r="IK36" s="111"/>
      <c r="IL36" s="111"/>
    </row>
    <row r="37" spans="1:246" s="112" customFormat="1" ht="12.75" customHeight="1" x14ac:dyDescent="0.35">
      <c r="A37" s="113"/>
      <c r="B37" s="125" t="s">
        <v>84</v>
      </c>
      <c r="C37" s="115" t="s">
        <v>27</v>
      </c>
      <c r="D37" s="116">
        <v>4.5</v>
      </c>
      <c r="E37" s="114" t="s">
        <v>85</v>
      </c>
      <c r="F37" s="117">
        <v>119600</v>
      </c>
      <c r="G37" s="118">
        <f>F37*D37</f>
        <v>538200</v>
      </c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1"/>
      <c r="BQ37" s="111"/>
      <c r="BR37" s="111"/>
      <c r="BS37" s="111"/>
      <c r="BT37" s="111"/>
      <c r="BU37" s="111"/>
      <c r="BV37" s="111"/>
      <c r="BW37" s="111"/>
      <c r="BX37" s="111"/>
      <c r="BY37" s="111"/>
      <c r="BZ37" s="111"/>
      <c r="CA37" s="111"/>
      <c r="CB37" s="111"/>
      <c r="CC37" s="111"/>
      <c r="CD37" s="111"/>
      <c r="CE37" s="111"/>
      <c r="CF37" s="111"/>
      <c r="CG37" s="111"/>
      <c r="CH37" s="111"/>
      <c r="CI37" s="111"/>
      <c r="CJ37" s="111"/>
      <c r="CK37" s="111"/>
      <c r="CL37" s="111"/>
      <c r="CM37" s="111"/>
      <c r="CN37" s="111"/>
      <c r="CO37" s="111"/>
      <c r="CP37" s="111"/>
      <c r="CQ37" s="111"/>
      <c r="CR37" s="111"/>
      <c r="CS37" s="111"/>
      <c r="CT37" s="111"/>
      <c r="CU37" s="111"/>
      <c r="CV37" s="111"/>
      <c r="CW37" s="111"/>
      <c r="CX37" s="111"/>
      <c r="CY37" s="111"/>
      <c r="CZ37" s="111"/>
      <c r="DA37" s="111"/>
      <c r="DB37" s="111"/>
      <c r="DC37" s="111"/>
      <c r="DD37" s="111"/>
      <c r="DE37" s="111"/>
      <c r="DF37" s="111"/>
      <c r="DG37" s="111"/>
      <c r="DH37" s="111"/>
      <c r="DI37" s="111"/>
      <c r="DJ37" s="111"/>
      <c r="DK37" s="111"/>
      <c r="DL37" s="111"/>
      <c r="DM37" s="111"/>
      <c r="DN37" s="111"/>
      <c r="DO37" s="111"/>
      <c r="DP37" s="111"/>
      <c r="DQ37" s="111"/>
      <c r="DR37" s="111"/>
      <c r="DS37" s="111"/>
      <c r="DT37" s="111"/>
      <c r="DU37" s="111"/>
      <c r="DV37" s="111"/>
      <c r="DW37" s="111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  <c r="HH37" s="111"/>
      <c r="HI37" s="111"/>
      <c r="HJ37" s="111"/>
      <c r="HK37" s="111"/>
      <c r="HL37" s="111"/>
      <c r="HM37" s="111"/>
      <c r="HN37" s="111"/>
      <c r="HO37" s="111"/>
      <c r="HP37" s="111"/>
      <c r="HQ37" s="111"/>
      <c r="HR37" s="111"/>
      <c r="HS37" s="111"/>
      <c r="HT37" s="111"/>
      <c r="HU37" s="111"/>
      <c r="HV37" s="111"/>
      <c r="HW37" s="111"/>
      <c r="HX37" s="111"/>
      <c r="HY37" s="111"/>
      <c r="HZ37" s="111"/>
      <c r="IA37" s="111"/>
      <c r="IB37" s="111"/>
      <c r="IC37" s="111"/>
      <c r="ID37" s="111"/>
      <c r="IE37" s="111"/>
      <c r="IF37" s="111"/>
      <c r="IG37" s="111"/>
      <c r="IH37" s="111"/>
      <c r="II37" s="111"/>
      <c r="IJ37" s="111"/>
      <c r="IK37" s="111"/>
      <c r="IL37" s="111"/>
    </row>
    <row r="38" spans="1:246" ht="12.75" customHeight="1" x14ac:dyDescent="0.35">
      <c r="A38" s="32"/>
      <c r="B38" s="13" t="s">
        <v>29</v>
      </c>
      <c r="C38" s="14"/>
      <c r="D38" s="14"/>
      <c r="E38" s="14"/>
      <c r="F38" s="15"/>
      <c r="G38" s="57">
        <f>SUM(G36:G37)</f>
        <v>906200</v>
      </c>
    </row>
    <row r="39" spans="1:246" ht="12" customHeight="1" x14ac:dyDescent="0.35">
      <c r="A39" s="27"/>
      <c r="B39" s="43"/>
      <c r="C39" s="44"/>
      <c r="D39" s="44"/>
      <c r="E39" s="44"/>
      <c r="F39" s="45"/>
      <c r="G39" s="45"/>
    </row>
    <row r="40" spans="1:246" ht="12" customHeight="1" x14ac:dyDescent="0.35">
      <c r="A40" s="32"/>
      <c r="B40" s="5" t="s">
        <v>30</v>
      </c>
      <c r="C40" s="6"/>
      <c r="D40" s="7"/>
      <c r="E40" s="7"/>
      <c r="F40" s="8"/>
      <c r="G40" s="8"/>
    </row>
    <row r="41" spans="1:246" ht="24" customHeight="1" x14ac:dyDescent="0.35">
      <c r="A41" s="32"/>
      <c r="B41" s="17" t="s">
        <v>31</v>
      </c>
      <c r="C41" s="17" t="s">
        <v>32</v>
      </c>
      <c r="D41" s="17" t="s">
        <v>33</v>
      </c>
      <c r="E41" s="17" t="s">
        <v>19</v>
      </c>
      <c r="F41" s="17" t="s">
        <v>20</v>
      </c>
      <c r="G41" s="17" t="s">
        <v>21</v>
      </c>
    </row>
    <row r="42" spans="1:246" s="112" customFormat="1" ht="12.75" customHeight="1" x14ac:dyDescent="0.35">
      <c r="A42" s="113"/>
      <c r="B42" s="126" t="s">
        <v>86</v>
      </c>
      <c r="C42" s="114" t="s">
        <v>35</v>
      </c>
      <c r="D42" s="116">
        <v>4800</v>
      </c>
      <c r="E42" s="114" t="s">
        <v>78</v>
      </c>
      <c r="F42" s="118">
        <v>5000</v>
      </c>
      <c r="G42" s="118">
        <f t="shared" ref="G42:G51" si="1">F42*D42</f>
        <v>24000000</v>
      </c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1"/>
      <c r="BI42" s="111"/>
      <c r="BJ42" s="111"/>
      <c r="BK42" s="111"/>
      <c r="BL42" s="111"/>
      <c r="BM42" s="111"/>
      <c r="BN42" s="111"/>
      <c r="BO42" s="111"/>
      <c r="BP42" s="111"/>
      <c r="BQ42" s="111"/>
      <c r="BR42" s="111"/>
      <c r="BS42" s="111"/>
      <c r="BT42" s="111"/>
      <c r="BU42" s="111"/>
      <c r="BV42" s="111"/>
      <c r="BW42" s="111"/>
      <c r="BX42" s="111"/>
      <c r="BY42" s="111"/>
      <c r="BZ42" s="111"/>
      <c r="CA42" s="111"/>
      <c r="CB42" s="111"/>
      <c r="CC42" s="111"/>
      <c r="CD42" s="111"/>
      <c r="CE42" s="111"/>
      <c r="CF42" s="111"/>
      <c r="CG42" s="111"/>
      <c r="CH42" s="111"/>
      <c r="CI42" s="111"/>
      <c r="CJ42" s="111"/>
      <c r="CK42" s="111"/>
      <c r="CL42" s="111"/>
      <c r="CM42" s="111"/>
      <c r="CN42" s="111"/>
      <c r="CO42" s="111"/>
      <c r="CP42" s="111"/>
      <c r="CQ42" s="111"/>
      <c r="CR42" s="111"/>
      <c r="CS42" s="111"/>
      <c r="CT42" s="111"/>
      <c r="CU42" s="111"/>
      <c r="CV42" s="111"/>
      <c r="CW42" s="111"/>
      <c r="CX42" s="111"/>
      <c r="CY42" s="111"/>
      <c r="CZ42" s="111"/>
      <c r="DA42" s="111"/>
      <c r="DB42" s="111"/>
      <c r="DC42" s="111"/>
      <c r="DD42" s="111"/>
      <c r="DE42" s="111"/>
      <c r="DF42" s="111"/>
      <c r="DG42" s="111"/>
      <c r="DH42" s="111"/>
      <c r="DI42" s="111"/>
      <c r="DJ42" s="111"/>
      <c r="DK42" s="111"/>
      <c r="DL42" s="111"/>
      <c r="DM42" s="111"/>
      <c r="DN42" s="111"/>
      <c r="DO42" s="111"/>
      <c r="DP42" s="111"/>
      <c r="DQ42" s="111"/>
      <c r="DR42" s="111"/>
      <c r="DS42" s="111"/>
      <c r="DT42" s="111"/>
      <c r="DU42" s="111"/>
      <c r="DV42" s="111"/>
      <c r="DW42" s="111"/>
      <c r="DX42" s="111"/>
      <c r="DY42" s="111"/>
      <c r="DZ42" s="111"/>
      <c r="EA42" s="111"/>
      <c r="EB42" s="111"/>
      <c r="EC42" s="111"/>
      <c r="ED42" s="111"/>
      <c r="EE42" s="111"/>
      <c r="EF42" s="111"/>
      <c r="EG42" s="111"/>
      <c r="EH42" s="111"/>
      <c r="EI42" s="111"/>
      <c r="EJ42" s="111"/>
      <c r="EK42" s="111"/>
      <c r="EL42" s="111"/>
      <c r="EM42" s="111"/>
      <c r="EN42" s="111"/>
      <c r="EO42" s="111"/>
      <c r="EP42" s="111"/>
      <c r="EQ42" s="111"/>
      <c r="ER42" s="111"/>
      <c r="ES42" s="111"/>
      <c r="ET42" s="111"/>
      <c r="EU42" s="111"/>
      <c r="EV42" s="111"/>
      <c r="EW42" s="111"/>
      <c r="EX42" s="111"/>
      <c r="EY42" s="111"/>
      <c r="EZ42" s="111"/>
      <c r="FA42" s="111"/>
      <c r="FB42" s="111"/>
      <c r="FC42" s="111"/>
      <c r="FD42" s="111"/>
      <c r="FE42" s="111"/>
      <c r="FF42" s="111"/>
      <c r="FG42" s="111"/>
      <c r="FH42" s="111"/>
      <c r="FI42" s="111"/>
      <c r="FJ42" s="111"/>
      <c r="FK42" s="111"/>
      <c r="FL42" s="111"/>
      <c r="FM42" s="111"/>
      <c r="FN42" s="111"/>
      <c r="FO42" s="111"/>
      <c r="FP42" s="111"/>
      <c r="FQ42" s="111"/>
      <c r="FR42" s="111"/>
      <c r="FS42" s="111"/>
      <c r="FT42" s="111"/>
      <c r="FU42" s="111"/>
      <c r="FV42" s="111"/>
      <c r="FW42" s="111"/>
      <c r="FX42" s="111"/>
      <c r="FY42" s="111"/>
      <c r="FZ42" s="111"/>
      <c r="GA42" s="111"/>
      <c r="GB42" s="111"/>
      <c r="GC42" s="111"/>
      <c r="GD42" s="111"/>
      <c r="GE42" s="111"/>
      <c r="GF42" s="111"/>
      <c r="GG42" s="111"/>
      <c r="GH42" s="111"/>
      <c r="GI42" s="111"/>
      <c r="GJ42" s="111"/>
      <c r="GK42" s="111"/>
      <c r="GL42" s="111"/>
      <c r="GM42" s="111"/>
      <c r="GN42" s="111"/>
      <c r="GO42" s="111"/>
      <c r="GP42" s="111"/>
      <c r="GQ42" s="111"/>
      <c r="GR42" s="111"/>
      <c r="GS42" s="111"/>
      <c r="GT42" s="111"/>
      <c r="GU42" s="111"/>
      <c r="GV42" s="111"/>
      <c r="GW42" s="111"/>
      <c r="GX42" s="111"/>
      <c r="GY42" s="111"/>
      <c r="GZ42" s="111"/>
      <c r="HA42" s="111"/>
      <c r="HB42" s="111"/>
      <c r="HC42" s="111"/>
      <c r="HD42" s="111"/>
      <c r="HE42" s="111"/>
      <c r="HF42" s="111"/>
      <c r="HG42" s="111"/>
      <c r="HH42" s="111"/>
      <c r="HI42" s="111"/>
      <c r="HJ42" s="111"/>
      <c r="HK42" s="111"/>
      <c r="HL42" s="111"/>
      <c r="HM42" s="111"/>
      <c r="HN42" s="111"/>
      <c r="HO42" s="111"/>
      <c r="HP42" s="111"/>
      <c r="HQ42" s="111"/>
      <c r="HR42" s="111"/>
      <c r="HS42" s="111"/>
      <c r="HT42" s="111"/>
      <c r="HU42" s="111"/>
      <c r="HV42" s="111"/>
      <c r="HW42" s="111"/>
      <c r="HX42" s="111"/>
      <c r="HY42" s="111"/>
      <c r="HZ42" s="111"/>
      <c r="IA42" s="111"/>
      <c r="IB42" s="111"/>
      <c r="IC42" s="111"/>
      <c r="ID42" s="111"/>
      <c r="IE42" s="111"/>
      <c r="IF42" s="111"/>
      <c r="IG42" s="111"/>
      <c r="IH42" s="111"/>
      <c r="II42" s="111"/>
      <c r="IJ42" s="111"/>
      <c r="IK42" s="111"/>
      <c r="IL42" s="111"/>
    </row>
    <row r="43" spans="1:246" s="112" customFormat="1" ht="12.75" customHeight="1" x14ac:dyDescent="0.35">
      <c r="A43" s="113"/>
      <c r="B43" s="126" t="s">
        <v>34</v>
      </c>
      <c r="C43" s="114"/>
      <c r="D43" s="116"/>
      <c r="E43" s="114"/>
      <c r="F43" s="118"/>
      <c r="G43" s="118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  <c r="BI43" s="111"/>
      <c r="BJ43" s="111"/>
      <c r="BK43" s="111"/>
      <c r="BL43" s="111"/>
      <c r="BM43" s="111"/>
      <c r="BN43" s="111"/>
      <c r="BO43" s="111"/>
      <c r="BP43" s="111"/>
      <c r="BQ43" s="111"/>
      <c r="BR43" s="111"/>
      <c r="BS43" s="111"/>
      <c r="BT43" s="111"/>
      <c r="BU43" s="111"/>
      <c r="BV43" s="111"/>
      <c r="BW43" s="111"/>
      <c r="BX43" s="111"/>
      <c r="BY43" s="111"/>
      <c r="BZ43" s="111"/>
      <c r="CA43" s="111"/>
      <c r="CB43" s="111"/>
      <c r="CC43" s="111"/>
      <c r="CD43" s="111"/>
      <c r="CE43" s="111"/>
      <c r="CF43" s="111"/>
      <c r="CG43" s="111"/>
      <c r="CH43" s="111"/>
      <c r="CI43" s="111"/>
      <c r="CJ43" s="111"/>
      <c r="CK43" s="111"/>
      <c r="CL43" s="111"/>
      <c r="CM43" s="111"/>
      <c r="CN43" s="111"/>
      <c r="CO43" s="111"/>
      <c r="CP43" s="111"/>
      <c r="CQ43" s="111"/>
      <c r="CR43" s="111"/>
      <c r="CS43" s="111"/>
      <c r="CT43" s="111"/>
      <c r="CU43" s="111"/>
      <c r="CV43" s="111"/>
      <c r="CW43" s="111"/>
      <c r="CX43" s="111"/>
      <c r="CY43" s="111"/>
      <c r="CZ43" s="111"/>
      <c r="DA43" s="111"/>
      <c r="DB43" s="111"/>
      <c r="DC43" s="111"/>
      <c r="DD43" s="111"/>
      <c r="DE43" s="111"/>
      <c r="DF43" s="111"/>
      <c r="DG43" s="111"/>
      <c r="DH43" s="111"/>
      <c r="DI43" s="111"/>
      <c r="DJ43" s="111"/>
      <c r="DK43" s="111"/>
      <c r="DL43" s="111"/>
      <c r="DM43" s="111"/>
      <c r="DN43" s="111"/>
      <c r="DO43" s="111"/>
      <c r="DP43" s="111"/>
      <c r="DQ43" s="111"/>
      <c r="DR43" s="111"/>
      <c r="DS43" s="111"/>
      <c r="DT43" s="111"/>
      <c r="DU43" s="111"/>
      <c r="DV43" s="111"/>
      <c r="DW43" s="111"/>
      <c r="DX43" s="111"/>
      <c r="DY43" s="111"/>
      <c r="DZ43" s="111"/>
      <c r="EA43" s="111"/>
      <c r="EB43" s="111"/>
      <c r="EC43" s="111"/>
      <c r="ED43" s="111"/>
      <c r="EE43" s="111"/>
      <c r="EF43" s="111"/>
      <c r="EG43" s="111"/>
      <c r="EH43" s="111"/>
      <c r="EI43" s="111"/>
      <c r="EJ43" s="111"/>
      <c r="EK43" s="111"/>
      <c r="EL43" s="111"/>
      <c r="EM43" s="111"/>
      <c r="EN43" s="111"/>
      <c r="EO43" s="111"/>
      <c r="EP43" s="111"/>
      <c r="EQ43" s="111"/>
      <c r="ER43" s="111"/>
      <c r="ES43" s="111"/>
      <c r="ET43" s="111"/>
      <c r="EU43" s="111"/>
      <c r="EV43" s="111"/>
      <c r="EW43" s="111"/>
      <c r="EX43" s="111"/>
      <c r="EY43" s="111"/>
      <c r="EZ43" s="111"/>
      <c r="FA43" s="111"/>
      <c r="FB43" s="111"/>
      <c r="FC43" s="111"/>
      <c r="FD43" s="111"/>
      <c r="FE43" s="111"/>
      <c r="FF43" s="111"/>
      <c r="FG43" s="111"/>
      <c r="FH43" s="111"/>
      <c r="FI43" s="111"/>
      <c r="FJ43" s="111"/>
      <c r="FK43" s="111"/>
      <c r="FL43" s="111"/>
      <c r="FM43" s="111"/>
      <c r="FN43" s="111"/>
      <c r="FO43" s="111"/>
      <c r="FP43" s="111"/>
      <c r="FQ43" s="111"/>
      <c r="FR43" s="111"/>
      <c r="FS43" s="111"/>
      <c r="FT43" s="111"/>
      <c r="FU43" s="111"/>
      <c r="FV43" s="111"/>
      <c r="FW43" s="111"/>
      <c r="FX43" s="111"/>
      <c r="FY43" s="111"/>
      <c r="FZ43" s="111"/>
      <c r="GA43" s="111"/>
      <c r="GB43" s="111"/>
      <c r="GC43" s="111"/>
      <c r="GD43" s="111"/>
      <c r="GE43" s="111"/>
      <c r="GF43" s="111"/>
      <c r="GG43" s="111"/>
      <c r="GH43" s="111"/>
      <c r="GI43" s="111"/>
      <c r="GJ43" s="111"/>
      <c r="GK43" s="111"/>
      <c r="GL43" s="111"/>
      <c r="GM43" s="111"/>
      <c r="GN43" s="111"/>
      <c r="GO43" s="111"/>
      <c r="GP43" s="111"/>
      <c r="GQ43" s="111"/>
      <c r="GR43" s="111"/>
      <c r="GS43" s="111"/>
      <c r="GT43" s="111"/>
      <c r="GU43" s="111"/>
      <c r="GV43" s="111"/>
      <c r="GW43" s="111"/>
      <c r="GX43" s="111"/>
      <c r="GY43" s="111"/>
      <c r="GZ43" s="111"/>
      <c r="HA43" s="111"/>
      <c r="HB43" s="111"/>
      <c r="HC43" s="111"/>
      <c r="HD43" s="111"/>
      <c r="HE43" s="111"/>
      <c r="HF43" s="111"/>
      <c r="HG43" s="111"/>
      <c r="HH43" s="111"/>
      <c r="HI43" s="111"/>
      <c r="HJ43" s="111"/>
      <c r="HK43" s="111"/>
      <c r="HL43" s="111"/>
      <c r="HM43" s="111"/>
      <c r="HN43" s="111"/>
      <c r="HO43" s="111"/>
      <c r="HP43" s="111"/>
      <c r="HQ43" s="111"/>
      <c r="HR43" s="111"/>
      <c r="HS43" s="111"/>
      <c r="HT43" s="111"/>
      <c r="HU43" s="111"/>
      <c r="HV43" s="111"/>
      <c r="HW43" s="111"/>
      <c r="HX43" s="111"/>
      <c r="HY43" s="111"/>
      <c r="HZ43" s="111"/>
      <c r="IA43" s="111"/>
      <c r="IB43" s="111"/>
      <c r="IC43" s="111"/>
      <c r="ID43" s="111"/>
      <c r="IE43" s="111"/>
      <c r="IF43" s="111"/>
      <c r="IG43" s="111"/>
      <c r="IH43" s="111"/>
      <c r="II43" s="111"/>
      <c r="IJ43" s="111"/>
      <c r="IK43" s="111"/>
      <c r="IL43" s="111"/>
    </row>
    <row r="44" spans="1:246" s="112" customFormat="1" ht="12.75" customHeight="1" x14ac:dyDescent="0.35">
      <c r="A44" s="113"/>
      <c r="B44" s="127" t="s">
        <v>87</v>
      </c>
      <c r="C44" s="114" t="s">
        <v>35</v>
      </c>
      <c r="D44" s="116">
        <v>499.99999999999994</v>
      </c>
      <c r="E44" s="114" t="s">
        <v>88</v>
      </c>
      <c r="F44" s="119">
        <v>1348</v>
      </c>
      <c r="G44" s="118">
        <f t="shared" si="1"/>
        <v>673999.99999999988</v>
      </c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1"/>
      <c r="BF44" s="111"/>
      <c r="BG44" s="111"/>
      <c r="BH44" s="111"/>
      <c r="BI44" s="111"/>
      <c r="BJ44" s="111"/>
      <c r="BK44" s="111"/>
      <c r="BL44" s="111"/>
      <c r="BM44" s="111"/>
      <c r="BN44" s="111"/>
      <c r="BO44" s="111"/>
      <c r="BP44" s="111"/>
      <c r="BQ44" s="111"/>
      <c r="BR44" s="111"/>
      <c r="BS44" s="111"/>
      <c r="BT44" s="111"/>
      <c r="BU44" s="111"/>
      <c r="BV44" s="111"/>
      <c r="BW44" s="111"/>
      <c r="BX44" s="111"/>
      <c r="BY44" s="111"/>
      <c r="BZ44" s="111"/>
      <c r="CA44" s="111"/>
      <c r="CB44" s="111"/>
      <c r="CC44" s="111"/>
      <c r="CD44" s="111"/>
      <c r="CE44" s="111"/>
      <c r="CF44" s="111"/>
      <c r="CG44" s="111"/>
      <c r="CH44" s="111"/>
      <c r="CI44" s="111"/>
      <c r="CJ44" s="111"/>
      <c r="CK44" s="111"/>
      <c r="CL44" s="111"/>
      <c r="CM44" s="111"/>
      <c r="CN44" s="111"/>
      <c r="CO44" s="111"/>
      <c r="CP44" s="111"/>
      <c r="CQ44" s="111"/>
      <c r="CR44" s="111"/>
      <c r="CS44" s="111"/>
      <c r="CT44" s="111"/>
      <c r="CU44" s="111"/>
      <c r="CV44" s="111"/>
      <c r="CW44" s="111"/>
      <c r="CX44" s="111"/>
      <c r="CY44" s="111"/>
      <c r="CZ44" s="111"/>
      <c r="DA44" s="111"/>
      <c r="DB44" s="111"/>
      <c r="DC44" s="111"/>
      <c r="DD44" s="111"/>
      <c r="DE44" s="111"/>
      <c r="DF44" s="111"/>
      <c r="DG44" s="111"/>
      <c r="DH44" s="111"/>
      <c r="DI44" s="111"/>
      <c r="DJ44" s="111"/>
      <c r="DK44" s="111"/>
      <c r="DL44" s="111"/>
      <c r="DM44" s="111"/>
      <c r="DN44" s="111"/>
      <c r="DO44" s="111"/>
      <c r="DP44" s="111"/>
      <c r="DQ44" s="111"/>
      <c r="DR44" s="111"/>
      <c r="DS44" s="111"/>
      <c r="DT44" s="111"/>
      <c r="DU44" s="111"/>
      <c r="DV44" s="111"/>
      <c r="DW44" s="111"/>
      <c r="DX44" s="111"/>
      <c r="DY44" s="111"/>
      <c r="DZ44" s="111"/>
      <c r="EA44" s="111"/>
      <c r="EB44" s="111"/>
      <c r="EC44" s="111"/>
      <c r="ED44" s="111"/>
      <c r="EE44" s="111"/>
      <c r="EF44" s="111"/>
      <c r="EG44" s="111"/>
      <c r="EH44" s="111"/>
      <c r="EI44" s="111"/>
      <c r="EJ44" s="111"/>
      <c r="EK44" s="111"/>
      <c r="EL44" s="111"/>
      <c r="EM44" s="111"/>
      <c r="EN44" s="111"/>
      <c r="EO44" s="111"/>
      <c r="EP44" s="111"/>
      <c r="EQ44" s="111"/>
      <c r="ER44" s="111"/>
      <c r="ES44" s="111"/>
      <c r="ET44" s="111"/>
      <c r="EU44" s="111"/>
      <c r="EV44" s="111"/>
      <c r="EW44" s="111"/>
      <c r="EX44" s="111"/>
      <c r="EY44" s="111"/>
      <c r="EZ44" s="111"/>
      <c r="FA44" s="111"/>
      <c r="FB44" s="111"/>
      <c r="FC44" s="111"/>
      <c r="FD44" s="111"/>
      <c r="FE44" s="111"/>
      <c r="FF44" s="111"/>
      <c r="FG44" s="111"/>
      <c r="FH44" s="111"/>
      <c r="FI44" s="111"/>
      <c r="FJ44" s="111"/>
      <c r="FK44" s="111"/>
      <c r="FL44" s="111"/>
      <c r="FM44" s="111"/>
      <c r="FN44" s="111"/>
      <c r="FO44" s="111"/>
      <c r="FP44" s="111"/>
      <c r="FQ44" s="111"/>
      <c r="FR44" s="111"/>
      <c r="FS44" s="111"/>
      <c r="FT44" s="111"/>
      <c r="FU44" s="111"/>
      <c r="FV44" s="111"/>
      <c r="FW44" s="111"/>
      <c r="FX44" s="111"/>
      <c r="FY44" s="111"/>
      <c r="FZ44" s="111"/>
      <c r="GA44" s="111"/>
      <c r="GB44" s="111"/>
      <c r="GC44" s="111"/>
      <c r="GD44" s="111"/>
      <c r="GE44" s="111"/>
      <c r="GF44" s="111"/>
      <c r="GG44" s="111"/>
      <c r="GH44" s="111"/>
      <c r="GI44" s="111"/>
      <c r="GJ44" s="111"/>
      <c r="GK44" s="111"/>
      <c r="GL44" s="111"/>
      <c r="GM44" s="111"/>
      <c r="GN44" s="111"/>
      <c r="GO44" s="111"/>
      <c r="GP44" s="111"/>
      <c r="GQ44" s="111"/>
      <c r="GR44" s="111"/>
      <c r="GS44" s="111"/>
      <c r="GT44" s="111"/>
      <c r="GU44" s="111"/>
      <c r="GV44" s="111"/>
      <c r="GW44" s="111"/>
      <c r="GX44" s="111"/>
      <c r="GY44" s="111"/>
      <c r="GZ44" s="111"/>
      <c r="HA44" s="111"/>
      <c r="HB44" s="111"/>
      <c r="HC44" s="111"/>
      <c r="HD44" s="111"/>
      <c r="HE44" s="111"/>
      <c r="HF44" s="111"/>
      <c r="HG44" s="111"/>
      <c r="HH44" s="111"/>
      <c r="HI44" s="111"/>
      <c r="HJ44" s="111"/>
      <c r="HK44" s="111"/>
      <c r="HL44" s="111"/>
      <c r="HM44" s="111"/>
      <c r="HN44" s="111"/>
      <c r="HO44" s="111"/>
      <c r="HP44" s="111"/>
      <c r="HQ44" s="111"/>
      <c r="HR44" s="111"/>
      <c r="HS44" s="111"/>
      <c r="HT44" s="111"/>
      <c r="HU44" s="111"/>
      <c r="HV44" s="111"/>
      <c r="HW44" s="111"/>
      <c r="HX44" s="111"/>
      <c r="HY44" s="111"/>
      <c r="HZ44" s="111"/>
      <c r="IA44" s="111"/>
      <c r="IB44" s="111"/>
      <c r="IC44" s="111"/>
      <c r="ID44" s="111"/>
      <c r="IE44" s="111"/>
      <c r="IF44" s="111"/>
      <c r="IG44" s="111"/>
      <c r="IH44" s="111"/>
      <c r="II44" s="111"/>
      <c r="IJ44" s="111"/>
      <c r="IK44" s="111"/>
      <c r="IL44" s="111"/>
    </row>
    <row r="45" spans="1:246" s="112" customFormat="1" ht="12.75" customHeight="1" x14ac:dyDescent="0.35">
      <c r="A45" s="113"/>
      <c r="B45" s="127" t="s">
        <v>89</v>
      </c>
      <c r="C45" s="114" t="s">
        <v>35</v>
      </c>
      <c r="D45" s="116">
        <v>600</v>
      </c>
      <c r="E45" s="114" t="s">
        <v>74</v>
      </c>
      <c r="F45" s="119">
        <v>1440</v>
      </c>
      <c r="G45" s="118">
        <f t="shared" si="1"/>
        <v>864000</v>
      </c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111"/>
      <c r="BJ45" s="111"/>
      <c r="BK45" s="111"/>
      <c r="BL45" s="111"/>
      <c r="BM45" s="111"/>
      <c r="BN45" s="111"/>
      <c r="BO45" s="111"/>
      <c r="BP45" s="111"/>
      <c r="BQ45" s="111"/>
      <c r="BR45" s="111"/>
      <c r="BS45" s="111"/>
      <c r="BT45" s="111"/>
      <c r="BU45" s="111"/>
      <c r="BV45" s="111"/>
      <c r="BW45" s="111"/>
      <c r="BX45" s="111"/>
      <c r="BY45" s="111"/>
      <c r="BZ45" s="111"/>
      <c r="CA45" s="111"/>
      <c r="CB45" s="111"/>
      <c r="CC45" s="111"/>
      <c r="CD45" s="111"/>
      <c r="CE45" s="111"/>
      <c r="CF45" s="111"/>
      <c r="CG45" s="111"/>
      <c r="CH45" s="111"/>
      <c r="CI45" s="111"/>
      <c r="CJ45" s="111"/>
      <c r="CK45" s="111"/>
      <c r="CL45" s="111"/>
      <c r="CM45" s="111"/>
      <c r="CN45" s="111"/>
      <c r="CO45" s="111"/>
      <c r="CP45" s="111"/>
      <c r="CQ45" s="111"/>
      <c r="CR45" s="111"/>
      <c r="CS45" s="111"/>
      <c r="CT45" s="111"/>
      <c r="CU45" s="111"/>
      <c r="CV45" s="111"/>
      <c r="CW45" s="111"/>
      <c r="CX45" s="111"/>
      <c r="CY45" s="111"/>
      <c r="CZ45" s="111"/>
      <c r="DA45" s="111"/>
      <c r="DB45" s="111"/>
      <c r="DC45" s="111"/>
      <c r="DD45" s="111"/>
      <c r="DE45" s="111"/>
      <c r="DF45" s="111"/>
      <c r="DG45" s="111"/>
      <c r="DH45" s="111"/>
      <c r="DI45" s="111"/>
      <c r="DJ45" s="111"/>
      <c r="DK45" s="111"/>
      <c r="DL45" s="111"/>
      <c r="DM45" s="111"/>
      <c r="DN45" s="111"/>
      <c r="DO45" s="111"/>
      <c r="DP45" s="111"/>
      <c r="DQ45" s="111"/>
      <c r="DR45" s="111"/>
      <c r="DS45" s="111"/>
      <c r="DT45" s="111"/>
      <c r="DU45" s="111"/>
      <c r="DV45" s="111"/>
      <c r="DW45" s="111"/>
      <c r="DX45" s="111"/>
      <c r="DY45" s="111"/>
      <c r="DZ45" s="111"/>
      <c r="EA45" s="111"/>
      <c r="EB45" s="111"/>
      <c r="EC45" s="111"/>
      <c r="ED45" s="111"/>
      <c r="EE45" s="111"/>
      <c r="EF45" s="111"/>
      <c r="EG45" s="111"/>
      <c r="EH45" s="111"/>
      <c r="EI45" s="111"/>
      <c r="EJ45" s="111"/>
      <c r="EK45" s="111"/>
      <c r="EL45" s="111"/>
      <c r="EM45" s="111"/>
      <c r="EN45" s="111"/>
      <c r="EO45" s="111"/>
      <c r="EP45" s="111"/>
      <c r="EQ45" s="111"/>
      <c r="ER45" s="111"/>
      <c r="ES45" s="111"/>
      <c r="ET45" s="111"/>
      <c r="EU45" s="111"/>
      <c r="EV45" s="111"/>
      <c r="EW45" s="111"/>
      <c r="EX45" s="111"/>
      <c r="EY45" s="111"/>
      <c r="EZ45" s="111"/>
      <c r="FA45" s="111"/>
      <c r="FB45" s="111"/>
      <c r="FC45" s="111"/>
      <c r="FD45" s="111"/>
      <c r="FE45" s="111"/>
      <c r="FF45" s="111"/>
      <c r="FG45" s="111"/>
      <c r="FH45" s="111"/>
      <c r="FI45" s="111"/>
      <c r="FJ45" s="111"/>
      <c r="FK45" s="111"/>
      <c r="FL45" s="111"/>
      <c r="FM45" s="111"/>
      <c r="FN45" s="111"/>
      <c r="FO45" s="111"/>
      <c r="FP45" s="111"/>
      <c r="FQ45" s="111"/>
      <c r="FR45" s="111"/>
      <c r="FS45" s="111"/>
      <c r="FT45" s="111"/>
      <c r="FU45" s="111"/>
      <c r="FV45" s="111"/>
      <c r="FW45" s="111"/>
      <c r="FX45" s="111"/>
      <c r="FY45" s="111"/>
      <c r="FZ45" s="111"/>
      <c r="GA45" s="111"/>
      <c r="GB45" s="111"/>
      <c r="GC45" s="111"/>
      <c r="GD45" s="111"/>
      <c r="GE45" s="111"/>
      <c r="GF45" s="111"/>
      <c r="GG45" s="111"/>
      <c r="GH45" s="111"/>
      <c r="GI45" s="111"/>
      <c r="GJ45" s="111"/>
      <c r="GK45" s="111"/>
      <c r="GL45" s="111"/>
      <c r="GM45" s="111"/>
      <c r="GN45" s="111"/>
      <c r="GO45" s="111"/>
      <c r="GP45" s="111"/>
      <c r="GQ45" s="111"/>
      <c r="GR45" s="111"/>
      <c r="GS45" s="111"/>
      <c r="GT45" s="111"/>
      <c r="GU45" s="111"/>
      <c r="GV45" s="111"/>
      <c r="GW45" s="111"/>
      <c r="GX45" s="111"/>
      <c r="GY45" s="111"/>
      <c r="GZ45" s="111"/>
      <c r="HA45" s="111"/>
      <c r="HB45" s="111"/>
      <c r="HC45" s="111"/>
      <c r="HD45" s="111"/>
      <c r="HE45" s="111"/>
      <c r="HF45" s="111"/>
      <c r="HG45" s="111"/>
      <c r="HH45" s="111"/>
      <c r="HI45" s="111"/>
      <c r="HJ45" s="111"/>
      <c r="HK45" s="111"/>
      <c r="HL45" s="111"/>
      <c r="HM45" s="111"/>
      <c r="HN45" s="111"/>
      <c r="HO45" s="111"/>
      <c r="HP45" s="111"/>
      <c r="HQ45" s="111"/>
      <c r="HR45" s="111"/>
      <c r="HS45" s="111"/>
      <c r="HT45" s="111"/>
      <c r="HU45" s="111"/>
      <c r="HV45" s="111"/>
      <c r="HW45" s="111"/>
      <c r="HX45" s="111"/>
      <c r="HY45" s="111"/>
      <c r="HZ45" s="111"/>
      <c r="IA45" s="111"/>
      <c r="IB45" s="111"/>
      <c r="IC45" s="111"/>
      <c r="ID45" s="111"/>
      <c r="IE45" s="111"/>
      <c r="IF45" s="111"/>
      <c r="IG45" s="111"/>
      <c r="IH45" s="111"/>
      <c r="II45" s="111"/>
      <c r="IJ45" s="111"/>
      <c r="IK45" s="111"/>
      <c r="IL45" s="111"/>
    </row>
    <row r="46" spans="1:246" s="112" customFormat="1" ht="12.75" customHeight="1" x14ac:dyDescent="0.35">
      <c r="A46" s="113"/>
      <c r="B46" s="127" t="s">
        <v>90</v>
      </c>
      <c r="C46" s="114" t="s">
        <v>35</v>
      </c>
      <c r="D46" s="116">
        <v>400</v>
      </c>
      <c r="E46" s="114" t="s">
        <v>74</v>
      </c>
      <c r="F46" s="119">
        <v>1442.8</v>
      </c>
      <c r="G46" s="118">
        <f t="shared" si="1"/>
        <v>577120</v>
      </c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1"/>
      <c r="BD46" s="111"/>
      <c r="BE46" s="111"/>
      <c r="BF46" s="111"/>
      <c r="BG46" s="111"/>
      <c r="BH46" s="111"/>
      <c r="BI46" s="111"/>
      <c r="BJ46" s="111"/>
      <c r="BK46" s="111"/>
      <c r="BL46" s="111"/>
      <c r="BM46" s="111"/>
      <c r="BN46" s="111"/>
      <c r="BO46" s="111"/>
      <c r="BP46" s="111"/>
      <c r="BQ46" s="111"/>
      <c r="BR46" s="111"/>
      <c r="BS46" s="111"/>
      <c r="BT46" s="111"/>
      <c r="BU46" s="111"/>
      <c r="BV46" s="111"/>
      <c r="BW46" s="111"/>
      <c r="BX46" s="111"/>
      <c r="BY46" s="111"/>
      <c r="BZ46" s="111"/>
      <c r="CA46" s="111"/>
      <c r="CB46" s="111"/>
      <c r="CC46" s="111"/>
      <c r="CD46" s="111"/>
      <c r="CE46" s="111"/>
      <c r="CF46" s="111"/>
      <c r="CG46" s="111"/>
      <c r="CH46" s="111"/>
      <c r="CI46" s="111"/>
      <c r="CJ46" s="111"/>
      <c r="CK46" s="111"/>
      <c r="CL46" s="111"/>
      <c r="CM46" s="111"/>
      <c r="CN46" s="111"/>
      <c r="CO46" s="111"/>
      <c r="CP46" s="111"/>
      <c r="CQ46" s="111"/>
      <c r="CR46" s="111"/>
      <c r="CS46" s="111"/>
      <c r="CT46" s="111"/>
      <c r="CU46" s="111"/>
      <c r="CV46" s="111"/>
      <c r="CW46" s="111"/>
      <c r="CX46" s="111"/>
      <c r="CY46" s="111"/>
      <c r="CZ46" s="111"/>
      <c r="DA46" s="111"/>
      <c r="DB46" s="111"/>
      <c r="DC46" s="111"/>
      <c r="DD46" s="111"/>
      <c r="DE46" s="111"/>
      <c r="DF46" s="111"/>
      <c r="DG46" s="111"/>
      <c r="DH46" s="111"/>
      <c r="DI46" s="111"/>
      <c r="DJ46" s="111"/>
      <c r="DK46" s="111"/>
      <c r="DL46" s="111"/>
      <c r="DM46" s="111"/>
      <c r="DN46" s="111"/>
      <c r="DO46" s="111"/>
      <c r="DP46" s="111"/>
      <c r="DQ46" s="111"/>
      <c r="DR46" s="111"/>
      <c r="DS46" s="111"/>
      <c r="DT46" s="111"/>
      <c r="DU46" s="111"/>
      <c r="DV46" s="111"/>
      <c r="DW46" s="111"/>
      <c r="DX46" s="111"/>
      <c r="DY46" s="111"/>
      <c r="DZ46" s="111"/>
      <c r="EA46" s="111"/>
      <c r="EB46" s="111"/>
      <c r="EC46" s="111"/>
      <c r="ED46" s="111"/>
      <c r="EE46" s="111"/>
      <c r="EF46" s="111"/>
      <c r="EG46" s="111"/>
      <c r="EH46" s="111"/>
      <c r="EI46" s="111"/>
      <c r="EJ46" s="111"/>
      <c r="EK46" s="111"/>
      <c r="EL46" s="111"/>
      <c r="EM46" s="111"/>
      <c r="EN46" s="111"/>
      <c r="EO46" s="111"/>
      <c r="EP46" s="111"/>
      <c r="EQ46" s="111"/>
      <c r="ER46" s="111"/>
      <c r="ES46" s="111"/>
      <c r="ET46" s="111"/>
      <c r="EU46" s="111"/>
      <c r="EV46" s="111"/>
      <c r="EW46" s="111"/>
      <c r="EX46" s="111"/>
      <c r="EY46" s="111"/>
      <c r="EZ46" s="111"/>
      <c r="FA46" s="111"/>
      <c r="FB46" s="111"/>
      <c r="FC46" s="111"/>
      <c r="FD46" s="111"/>
      <c r="FE46" s="111"/>
      <c r="FF46" s="111"/>
      <c r="FG46" s="111"/>
      <c r="FH46" s="111"/>
      <c r="FI46" s="111"/>
      <c r="FJ46" s="111"/>
      <c r="FK46" s="111"/>
      <c r="FL46" s="111"/>
      <c r="FM46" s="111"/>
      <c r="FN46" s="111"/>
      <c r="FO46" s="111"/>
      <c r="FP46" s="111"/>
      <c r="FQ46" s="111"/>
      <c r="FR46" s="111"/>
      <c r="FS46" s="111"/>
      <c r="FT46" s="111"/>
      <c r="FU46" s="111"/>
      <c r="FV46" s="111"/>
      <c r="FW46" s="111"/>
      <c r="FX46" s="111"/>
      <c r="FY46" s="111"/>
      <c r="FZ46" s="111"/>
      <c r="GA46" s="111"/>
      <c r="GB46" s="111"/>
      <c r="GC46" s="111"/>
      <c r="GD46" s="111"/>
      <c r="GE46" s="111"/>
      <c r="GF46" s="111"/>
      <c r="GG46" s="111"/>
      <c r="GH46" s="111"/>
      <c r="GI46" s="111"/>
      <c r="GJ46" s="111"/>
      <c r="GK46" s="111"/>
      <c r="GL46" s="111"/>
      <c r="GM46" s="111"/>
      <c r="GN46" s="111"/>
      <c r="GO46" s="111"/>
      <c r="GP46" s="111"/>
      <c r="GQ46" s="111"/>
      <c r="GR46" s="111"/>
      <c r="GS46" s="111"/>
      <c r="GT46" s="111"/>
      <c r="GU46" s="111"/>
      <c r="GV46" s="111"/>
      <c r="GW46" s="111"/>
      <c r="GX46" s="111"/>
      <c r="GY46" s="111"/>
      <c r="GZ46" s="111"/>
      <c r="HA46" s="111"/>
      <c r="HB46" s="111"/>
      <c r="HC46" s="111"/>
      <c r="HD46" s="111"/>
      <c r="HE46" s="111"/>
      <c r="HF46" s="111"/>
      <c r="HG46" s="111"/>
      <c r="HH46" s="111"/>
      <c r="HI46" s="111"/>
      <c r="HJ46" s="111"/>
      <c r="HK46" s="111"/>
      <c r="HL46" s="111"/>
      <c r="HM46" s="111"/>
      <c r="HN46" s="111"/>
      <c r="HO46" s="111"/>
      <c r="HP46" s="111"/>
      <c r="HQ46" s="111"/>
      <c r="HR46" s="111"/>
      <c r="HS46" s="111"/>
      <c r="HT46" s="111"/>
      <c r="HU46" s="111"/>
      <c r="HV46" s="111"/>
      <c r="HW46" s="111"/>
      <c r="HX46" s="111"/>
      <c r="HY46" s="111"/>
      <c r="HZ46" s="111"/>
      <c r="IA46" s="111"/>
      <c r="IB46" s="111"/>
      <c r="IC46" s="111"/>
      <c r="ID46" s="111"/>
      <c r="IE46" s="111"/>
      <c r="IF46" s="111"/>
      <c r="IG46" s="111"/>
      <c r="IH46" s="111"/>
      <c r="II46" s="111"/>
      <c r="IJ46" s="111"/>
      <c r="IK46" s="111"/>
      <c r="IL46" s="111"/>
    </row>
    <row r="47" spans="1:246" s="112" customFormat="1" ht="12.75" customHeight="1" x14ac:dyDescent="0.35">
      <c r="A47" s="113"/>
      <c r="B47" s="127" t="s">
        <v>91</v>
      </c>
      <c r="C47" s="114" t="s">
        <v>35</v>
      </c>
      <c r="D47" s="116">
        <v>1000</v>
      </c>
      <c r="E47" s="114" t="s">
        <v>74</v>
      </c>
      <c r="F47" s="120">
        <v>90</v>
      </c>
      <c r="G47" s="118">
        <f t="shared" si="1"/>
        <v>90000</v>
      </c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11"/>
      <c r="BI47" s="111"/>
      <c r="BJ47" s="111"/>
      <c r="BK47" s="111"/>
      <c r="BL47" s="111"/>
      <c r="BM47" s="111"/>
      <c r="BN47" s="111"/>
      <c r="BO47" s="111"/>
      <c r="BP47" s="111"/>
      <c r="BQ47" s="111"/>
      <c r="BR47" s="111"/>
      <c r="BS47" s="111"/>
      <c r="BT47" s="111"/>
      <c r="BU47" s="111"/>
      <c r="BV47" s="111"/>
      <c r="BW47" s="111"/>
      <c r="BX47" s="111"/>
      <c r="BY47" s="111"/>
      <c r="BZ47" s="111"/>
      <c r="CA47" s="111"/>
      <c r="CB47" s="111"/>
      <c r="CC47" s="111"/>
      <c r="CD47" s="111"/>
      <c r="CE47" s="111"/>
      <c r="CF47" s="111"/>
      <c r="CG47" s="111"/>
      <c r="CH47" s="111"/>
      <c r="CI47" s="111"/>
      <c r="CJ47" s="111"/>
      <c r="CK47" s="111"/>
      <c r="CL47" s="111"/>
      <c r="CM47" s="111"/>
      <c r="CN47" s="111"/>
      <c r="CO47" s="111"/>
      <c r="CP47" s="111"/>
      <c r="CQ47" s="111"/>
      <c r="CR47" s="111"/>
      <c r="CS47" s="111"/>
      <c r="CT47" s="111"/>
      <c r="CU47" s="111"/>
      <c r="CV47" s="111"/>
      <c r="CW47" s="111"/>
      <c r="CX47" s="111"/>
      <c r="CY47" s="111"/>
      <c r="CZ47" s="111"/>
      <c r="DA47" s="111"/>
      <c r="DB47" s="111"/>
      <c r="DC47" s="111"/>
      <c r="DD47" s="111"/>
      <c r="DE47" s="111"/>
      <c r="DF47" s="111"/>
      <c r="DG47" s="111"/>
      <c r="DH47" s="111"/>
      <c r="DI47" s="111"/>
      <c r="DJ47" s="111"/>
      <c r="DK47" s="111"/>
      <c r="DL47" s="111"/>
      <c r="DM47" s="111"/>
      <c r="DN47" s="111"/>
      <c r="DO47" s="111"/>
      <c r="DP47" s="111"/>
      <c r="DQ47" s="111"/>
      <c r="DR47" s="111"/>
      <c r="DS47" s="111"/>
      <c r="DT47" s="111"/>
      <c r="DU47" s="111"/>
      <c r="DV47" s="111"/>
      <c r="DW47" s="111"/>
      <c r="DX47" s="111"/>
      <c r="DY47" s="111"/>
      <c r="DZ47" s="111"/>
      <c r="EA47" s="111"/>
      <c r="EB47" s="111"/>
      <c r="EC47" s="111"/>
      <c r="ED47" s="111"/>
      <c r="EE47" s="111"/>
      <c r="EF47" s="111"/>
      <c r="EG47" s="111"/>
      <c r="EH47" s="111"/>
      <c r="EI47" s="111"/>
      <c r="EJ47" s="111"/>
      <c r="EK47" s="111"/>
      <c r="EL47" s="111"/>
      <c r="EM47" s="111"/>
      <c r="EN47" s="111"/>
      <c r="EO47" s="111"/>
      <c r="EP47" s="111"/>
      <c r="EQ47" s="111"/>
      <c r="ER47" s="111"/>
      <c r="ES47" s="111"/>
      <c r="ET47" s="111"/>
      <c r="EU47" s="111"/>
      <c r="EV47" s="111"/>
      <c r="EW47" s="111"/>
      <c r="EX47" s="111"/>
      <c r="EY47" s="111"/>
      <c r="EZ47" s="111"/>
      <c r="FA47" s="111"/>
      <c r="FB47" s="111"/>
      <c r="FC47" s="111"/>
      <c r="FD47" s="111"/>
      <c r="FE47" s="111"/>
      <c r="FF47" s="111"/>
      <c r="FG47" s="111"/>
      <c r="FH47" s="111"/>
      <c r="FI47" s="111"/>
      <c r="FJ47" s="111"/>
      <c r="FK47" s="111"/>
      <c r="FL47" s="111"/>
      <c r="FM47" s="111"/>
      <c r="FN47" s="111"/>
      <c r="FO47" s="111"/>
      <c r="FP47" s="111"/>
      <c r="FQ47" s="111"/>
      <c r="FR47" s="111"/>
      <c r="FS47" s="111"/>
      <c r="FT47" s="111"/>
      <c r="FU47" s="111"/>
      <c r="FV47" s="111"/>
      <c r="FW47" s="111"/>
      <c r="FX47" s="111"/>
      <c r="FY47" s="111"/>
      <c r="FZ47" s="111"/>
      <c r="GA47" s="111"/>
      <c r="GB47" s="111"/>
      <c r="GC47" s="111"/>
      <c r="GD47" s="111"/>
      <c r="GE47" s="111"/>
      <c r="GF47" s="111"/>
      <c r="GG47" s="111"/>
      <c r="GH47" s="111"/>
      <c r="GI47" s="111"/>
      <c r="GJ47" s="111"/>
      <c r="GK47" s="111"/>
      <c r="GL47" s="111"/>
      <c r="GM47" s="111"/>
      <c r="GN47" s="111"/>
      <c r="GO47" s="111"/>
      <c r="GP47" s="111"/>
      <c r="GQ47" s="111"/>
      <c r="GR47" s="111"/>
      <c r="GS47" s="111"/>
      <c r="GT47" s="111"/>
      <c r="GU47" s="111"/>
      <c r="GV47" s="111"/>
      <c r="GW47" s="111"/>
      <c r="GX47" s="111"/>
      <c r="GY47" s="111"/>
      <c r="GZ47" s="111"/>
      <c r="HA47" s="111"/>
      <c r="HB47" s="111"/>
      <c r="HC47" s="111"/>
      <c r="HD47" s="111"/>
      <c r="HE47" s="111"/>
      <c r="HF47" s="111"/>
      <c r="HG47" s="111"/>
      <c r="HH47" s="111"/>
      <c r="HI47" s="111"/>
      <c r="HJ47" s="111"/>
      <c r="HK47" s="111"/>
      <c r="HL47" s="111"/>
      <c r="HM47" s="111"/>
      <c r="HN47" s="111"/>
      <c r="HO47" s="111"/>
      <c r="HP47" s="111"/>
      <c r="HQ47" s="111"/>
      <c r="HR47" s="111"/>
      <c r="HS47" s="111"/>
      <c r="HT47" s="111"/>
      <c r="HU47" s="111"/>
      <c r="HV47" s="111"/>
      <c r="HW47" s="111"/>
      <c r="HX47" s="111"/>
      <c r="HY47" s="111"/>
      <c r="HZ47" s="111"/>
      <c r="IA47" s="111"/>
      <c r="IB47" s="111"/>
      <c r="IC47" s="111"/>
      <c r="ID47" s="111"/>
      <c r="IE47" s="111"/>
      <c r="IF47" s="111"/>
      <c r="IG47" s="111"/>
      <c r="IH47" s="111"/>
      <c r="II47" s="111"/>
      <c r="IJ47" s="111"/>
      <c r="IK47" s="111"/>
      <c r="IL47" s="111"/>
    </row>
    <row r="48" spans="1:246" s="112" customFormat="1" ht="12.75" customHeight="1" x14ac:dyDescent="0.35">
      <c r="A48" s="113"/>
      <c r="B48" s="126" t="s">
        <v>36</v>
      </c>
      <c r="C48" s="114"/>
      <c r="D48" s="116"/>
      <c r="E48" s="114"/>
      <c r="F48" s="120"/>
      <c r="G48" s="118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  <c r="BA48" s="111"/>
      <c r="BB48" s="111"/>
      <c r="BC48" s="111"/>
      <c r="BD48" s="111"/>
      <c r="BE48" s="111"/>
      <c r="BF48" s="111"/>
      <c r="BG48" s="111"/>
      <c r="BH48" s="111"/>
      <c r="BI48" s="111"/>
      <c r="BJ48" s="111"/>
      <c r="BK48" s="111"/>
      <c r="BL48" s="111"/>
      <c r="BM48" s="111"/>
      <c r="BN48" s="111"/>
      <c r="BO48" s="111"/>
      <c r="BP48" s="111"/>
      <c r="BQ48" s="111"/>
      <c r="BR48" s="111"/>
      <c r="BS48" s="111"/>
      <c r="BT48" s="111"/>
      <c r="BU48" s="111"/>
      <c r="BV48" s="111"/>
      <c r="BW48" s="111"/>
      <c r="BX48" s="111"/>
      <c r="BY48" s="111"/>
      <c r="BZ48" s="111"/>
      <c r="CA48" s="111"/>
      <c r="CB48" s="111"/>
      <c r="CC48" s="111"/>
      <c r="CD48" s="111"/>
      <c r="CE48" s="111"/>
      <c r="CF48" s="111"/>
      <c r="CG48" s="111"/>
      <c r="CH48" s="111"/>
      <c r="CI48" s="111"/>
      <c r="CJ48" s="111"/>
      <c r="CK48" s="111"/>
      <c r="CL48" s="111"/>
      <c r="CM48" s="111"/>
      <c r="CN48" s="111"/>
      <c r="CO48" s="111"/>
      <c r="CP48" s="111"/>
      <c r="CQ48" s="111"/>
      <c r="CR48" s="111"/>
      <c r="CS48" s="111"/>
      <c r="CT48" s="111"/>
      <c r="CU48" s="111"/>
      <c r="CV48" s="111"/>
      <c r="CW48" s="111"/>
      <c r="CX48" s="111"/>
      <c r="CY48" s="111"/>
      <c r="CZ48" s="111"/>
      <c r="DA48" s="111"/>
      <c r="DB48" s="111"/>
      <c r="DC48" s="111"/>
      <c r="DD48" s="111"/>
      <c r="DE48" s="111"/>
      <c r="DF48" s="111"/>
      <c r="DG48" s="111"/>
      <c r="DH48" s="111"/>
      <c r="DI48" s="111"/>
      <c r="DJ48" s="111"/>
      <c r="DK48" s="111"/>
      <c r="DL48" s="111"/>
      <c r="DM48" s="111"/>
      <c r="DN48" s="111"/>
      <c r="DO48" s="111"/>
      <c r="DP48" s="111"/>
      <c r="DQ48" s="111"/>
      <c r="DR48" s="111"/>
      <c r="DS48" s="111"/>
      <c r="DT48" s="111"/>
      <c r="DU48" s="111"/>
      <c r="DV48" s="111"/>
      <c r="DW48" s="111"/>
      <c r="DX48" s="111"/>
      <c r="DY48" s="111"/>
      <c r="DZ48" s="111"/>
      <c r="EA48" s="111"/>
      <c r="EB48" s="111"/>
      <c r="EC48" s="111"/>
      <c r="ED48" s="111"/>
      <c r="EE48" s="111"/>
      <c r="EF48" s="111"/>
      <c r="EG48" s="111"/>
      <c r="EH48" s="111"/>
      <c r="EI48" s="111"/>
      <c r="EJ48" s="111"/>
      <c r="EK48" s="111"/>
      <c r="EL48" s="111"/>
      <c r="EM48" s="111"/>
      <c r="EN48" s="111"/>
      <c r="EO48" s="111"/>
      <c r="EP48" s="111"/>
      <c r="EQ48" s="111"/>
      <c r="ER48" s="111"/>
      <c r="ES48" s="111"/>
      <c r="ET48" s="111"/>
      <c r="EU48" s="111"/>
      <c r="EV48" s="111"/>
      <c r="EW48" s="111"/>
      <c r="EX48" s="111"/>
      <c r="EY48" s="111"/>
      <c r="EZ48" s="111"/>
      <c r="FA48" s="111"/>
      <c r="FB48" s="111"/>
      <c r="FC48" s="111"/>
      <c r="FD48" s="111"/>
      <c r="FE48" s="111"/>
      <c r="FF48" s="111"/>
      <c r="FG48" s="111"/>
      <c r="FH48" s="111"/>
      <c r="FI48" s="111"/>
      <c r="FJ48" s="111"/>
      <c r="FK48" s="111"/>
      <c r="FL48" s="111"/>
      <c r="FM48" s="111"/>
      <c r="FN48" s="111"/>
      <c r="FO48" s="111"/>
      <c r="FP48" s="111"/>
      <c r="FQ48" s="111"/>
      <c r="FR48" s="111"/>
      <c r="FS48" s="111"/>
      <c r="FT48" s="111"/>
      <c r="FU48" s="111"/>
      <c r="FV48" s="111"/>
      <c r="FW48" s="111"/>
      <c r="FX48" s="111"/>
      <c r="FY48" s="111"/>
      <c r="FZ48" s="111"/>
      <c r="GA48" s="111"/>
      <c r="GB48" s="111"/>
      <c r="GC48" s="111"/>
      <c r="GD48" s="111"/>
      <c r="GE48" s="111"/>
      <c r="GF48" s="111"/>
      <c r="GG48" s="111"/>
      <c r="GH48" s="111"/>
      <c r="GI48" s="111"/>
      <c r="GJ48" s="111"/>
      <c r="GK48" s="111"/>
      <c r="GL48" s="111"/>
      <c r="GM48" s="111"/>
      <c r="GN48" s="111"/>
      <c r="GO48" s="111"/>
      <c r="GP48" s="111"/>
      <c r="GQ48" s="111"/>
      <c r="GR48" s="111"/>
      <c r="GS48" s="111"/>
      <c r="GT48" s="111"/>
      <c r="GU48" s="111"/>
      <c r="GV48" s="111"/>
      <c r="GW48" s="111"/>
      <c r="GX48" s="111"/>
      <c r="GY48" s="111"/>
      <c r="GZ48" s="111"/>
      <c r="HA48" s="111"/>
      <c r="HB48" s="111"/>
      <c r="HC48" s="111"/>
      <c r="HD48" s="111"/>
      <c r="HE48" s="111"/>
      <c r="HF48" s="111"/>
      <c r="HG48" s="111"/>
      <c r="HH48" s="111"/>
      <c r="HI48" s="111"/>
      <c r="HJ48" s="111"/>
      <c r="HK48" s="111"/>
      <c r="HL48" s="111"/>
      <c r="HM48" s="111"/>
      <c r="HN48" s="111"/>
      <c r="HO48" s="111"/>
      <c r="HP48" s="111"/>
      <c r="HQ48" s="111"/>
      <c r="HR48" s="111"/>
      <c r="HS48" s="111"/>
      <c r="HT48" s="111"/>
      <c r="HU48" s="111"/>
      <c r="HV48" s="111"/>
      <c r="HW48" s="111"/>
      <c r="HX48" s="111"/>
      <c r="HY48" s="111"/>
      <c r="HZ48" s="111"/>
      <c r="IA48" s="111"/>
      <c r="IB48" s="111"/>
      <c r="IC48" s="111"/>
      <c r="ID48" s="111"/>
      <c r="IE48" s="111"/>
      <c r="IF48" s="111"/>
      <c r="IG48" s="111"/>
      <c r="IH48" s="111"/>
      <c r="II48" s="111"/>
      <c r="IJ48" s="111"/>
      <c r="IK48" s="111"/>
      <c r="IL48" s="111"/>
    </row>
    <row r="49" spans="1:246" s="112" customFormat="1" ht="12.75" customHeight="1" x14ac:dyDescent="0.35">
      <c r="A49" s="113"/>
      <c r="B49" s="128" t="s">
        <v>92</v>
      </c>
      <c r="C49" s="121" t="s">
        <v>93</v>
      </c>
      <c r="D49" s="122">
        <v>1.2</v>
      </c>
      <c r="E49" s="121" t="s">
        <v>78</v>
      </c>
      <c r="F49" s="117">
        <v>17250</v>
      </c>
      <c r="G49" s="118">
        <f t="shared" si="1"/>
        <v>20700</v>
      </c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1"/>
      <c r="CS49" s="111"/>
      <c r="CT49" s="111"/>
      <c r="CU49" s="111"/>
      <c r="CV49" s="111"/>
      <c r="CW49" s="111"/>
      <c r="CX49" s="111"/>
      <c r="CY49" s="111"/>
      <c r="CZ49" s="111"/>
      <c r="DA49" s="111"/>
      <c r="DB49" s="111"/>
      <c r="DC49" s="111"/>
      <c r="DD49" s="111"/>
      <c r="DE49" s="111"/>
      <c r="DF49" s="111"/>
      <c r="DG49" s="111"/>
      <c r="DH49" s="111"/>
      <c r="DI49" s="111"/>
      <c r="DJ49" s="111"/>
      <c r="DK49" s="111"/>
      <c r="DL49" s="111"/>
      <c r="DM49" s="111"/>
      <c r="DN49" s="111"/>
      <c r="DO49" s="111"/>
      <c r="DP49" s="111"/>
      <c r="DQ49" s="111"/>
      <c r="DR49" s="111"/>
      <c r="DS49" s="111"/>
      <c r="DT49" s="111"/>
      <c r="DU49" s="111"/>
      <c r="DV49" s="111"/>
      <c r="DW49" s="111"/>
      <c r="DX49" s="111"/>
      <c r="DY49" s="111"/>
      <c r="DZ49" s="111"/>
      <c r="EA49" s="111"/>
      <c r="EB49" s="111"/>
      <c r="EC49" s="111"/>
      <c r="ED49" s="111"/>
      <c r="EE49" s="111"/>
      <c r="EF49" s="111"/>
      <c r="EG49" s="111"/>
      <c r="EH49" s="111"/>
      <c r="EI49" s="111"/>
      <c r="EJ49" s="111"/>
      <c r="EK49" s="111"/>
      <c r="EL49" s="111"/>
      <c r="EM49" s="111"/>
      <c r="EN49" s="111"/>
      <c r="EO49" s="111"/>
      <c r="EP49" s="111"/>
      <c r="EQ49" s="111"/>
      <c r="ER49" s="111"/>
      <c r="ES49" s="111"/>
      <c r="ET49" s="111"/>
      <c r="EU49" s="111"/>
      <c r="EV49" s="111"/>
      <c r="EW49" s="111"/>
      <c r="EX49" s="111"/>
      <c r="EY49" s="111"/>
      <c r="EZ49" s="111"/>
      <c r="FA49" s="111"/>
      <c r="FB49" s="111"/>
      <c r="FC49" s="111"/>
      <c r="FD49" s="111"/>
      <c r="FE49" s="111"/>
      <c r="FF49" s="111"/>
      <c r="FG49" s="111"/>
      <c r="FH49" s="111"/>
      <c r="FI49" s="111"/>
      <c r="FJ49" s="111"/>
      <c r="FK49" s="111"/>
      <c r="FL49" s="111"/>
      <c r="FM49" s="111"/>
      <c r="FN49" s="111"/>
      <c r="FO49" s="111"/>
      <c r="FP49" s="111"/>
      <c r="FQ49" s="111"/>
      <c r="FR49" s="111"/>
      <c r="FS49" s="111"/>
      <c r="FT49" s="111"/>
      <c r="FU49" s="111"/>
      <c r="FV49" s="111"/>
      <c r="FW49" s="111"/>
      <c r="FX49" s="111"/>
      <c r="FY49" s="111"/>
      <c r="FZ49" s="111"/>
      <c r="GA49" s="111"/>
      <c r="GB49" s="111"/>
      <c r="GC49" s="111"/>
      <c r="GD49" s="111"/>
      <c r="GE49" s="111"/>
      <c r="GF49" s="111"/>
      <c r="GG49" s="111"/>
      <c r="GH49" s="111"/>
      <c r="GI49" s="111"/>
      <c r="GJ49" s="111"/>
      <c r="GK49" s="111"/>
      <c r="GL49" s="111"/>
      <c r="GM49" s="111"/>
      <c r="GN49" s="111"/>
      <c r="GO49" s="111"/>
      <c r="GP49" s="111"/>
      <c r="GQ49" s="111"/>
      <c r="GR49" s="111"/>
      <c r="GS49" s="111"/>
      <c r="GT49" s="111"/>
      <c r="GU49" s="111"/>
      <c r="GV49" s="111"/>
      <c r="GW49" s="111"/>
      <c r="GX49" s="111"/>
      <c r="GY49" s="111"/>
      <c r="GZ49" s="111"/>
      <c r="HA49" s="111"/>
      <c r="HB49" s="111"/>
      <c r="HC49" s="111"/>
      <c r="HD49" s="111"/>
      <c r="HE49" s="111"/>
      <c r="HF49" s="111"/>
      <c r="HG49" s="111"/>
      <c r="HH49" s="111"/>
      <c r="HI49" s="111"/>
      <c r="HJ49" s="111"/>
      <c r="HK49" s="111"/>
      <c r="HL49" s="111"/>
      <c r="HM49" s="111"/>
      <c r="HN49" s="111"/>
      <c r="HO49" s="111"/>
      <c r="HP49" s="111"/>
      <c r="HQ49" s="111"/>
      <c r="HR49" s="111"/>
      <c r="HS49" s="111"/>
      <c r="HT49" s="111"/>
      <c r="HU49" s="111"/>
      <c r="HV49" s="111"/>
      <c r="HW49" s="111"/>
      <c r="HX49" s="111"/>
      <c r="HY49" s="111"/>
      <c r="HZ49" s="111"/>
      <c r="IA49" s="111"/>
      <c r="IB49" s="111"/>
      <c r="IC49" s="111"/>
      <c r="ID49" s="111"/>
      <c r="IE49" s="111"/>
      <c r="IF49" s="111"/>
      <c r="IG49" s="111"/>
      <c r="IH49" s="111"/>
      <c r="II49" s="111"/>
      <c r="IJ49" s="111"/>
      <c r="IK49" s="111"/>
      <c r="IL49" s="111"/>
    </row>
    <row r="50" spans="1:246" s="112" customFormat="1" ht="12.75" customHeight="1" x14ac:dyDescent="0.35">
      <c r="A50" s="113"/>
      <c r="B50" s="129" t="s">
        <v>94</v>
      </c>
      <c r="C50" s="121"/>
      <c r="D50" s="122"/>
      <c r="E50" s="121"/>
      <c r="F50" s="117"/>
      <c r="G50" s="118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1"/>
      <c r="BQ50" s="111"/>
      <c r="BR50" s="111"/>
      <c r="BS50" s="111"/>
      <c r="BT50" s="111"/>
      <c r="BU50" s="111"/>
      <c r="BV50" s="111"/>
      <c r="BW50" s="111"/>
      <c r="BX50" s="111"/>
      <c r="BY50" s="111"/>
      <c r="BZ50" s="111"/>
      <c r="CA50" s="111"/>
      <c r="CB50" s="111"/>
      <c r="CC50" s="111"/>
      <c r="CD50" s="111"/>
      <c r="CE50" s="111"/>
      <c r="CF50" s="111"/>
      <c r="CG50" s="111"/>
      <c r="CH50" s="111"/>
      <c r="CI50" s="111"/>
      <c r="CJ50" s="111"/>
      <c r="CK50" s="111"/>
      <c r="CL50" s="111"/>
      <c r="CM50" s="111"/>
      <c r="CN50" s="111"/>
      <c r="CO50" s="111"/>
      <c r="CP50" s="111"/>
      <c r="CQ50" s="111"/>
      <c r="CR50" s="111"/>
      <c r="CS50" s="111"/>
      <c r="CT50" s="111"/>
      <c r="CU50" s="111"/>
      <c r="CV50" s="111"/>
      <c r="CW50" s="111"/>
      <c r="CX50" s="111"/>
      <c r="CY50" s="111"/>
      <c r="CZ50" s="111"/>
      <c r="DA50" s="111"/>
      <c r="DB50" s="111"/>
      <c r="DC50" s="111"/>
      <c r="DD50" s="111"/>
      <c r="DE50" s="111"/>
      <c r="DF50" s="111"/>
      <c r="DG50" s="111"/>
      <c r="DH50" s="111"/>
      <c r="DI50" s="111"/>
      <c r="DJ50" s="111"/>
      <c r="DK50" s="111"/>
      <c r="DL50" s="111"/>
      <c r="DM50" s="111"/>
      <c r="DN50" s="111"/>
      <c r="DO50" s="111"/>
      <c r="DP50" s="111"/>
      <c r="DQ50" s="111"/>
      <c r="DR50" s="111"/>
      <c r="DS50" s="111"/>
      <c r="DT50" s="111"/>
      <c r="DU50" s="111"/>
      <c r="DV50" s="111"/>
      <c r="DW50" s="111"/>
      <c r="DX50" s="111"/>
      <c r="DY50" s="111"/>
      <c r="DZ50" s="111"/>
      <c r="EA50" s="111"/>
      <c r="EB50" s="111"/>
      <c r="EC50" s="111"/>
      <c r="ED50" s="111"/>
      <c r="EE50" s="111"/>
      <c r="EF50" s="111"/>
      <c r="EG50" s="111"/>
      <c r="EH50" s="111"/>
      <c r="EI50" s="111"/>
      <c r="EJ50" s="111"/>
      <c r="EK50" s="111"/>
      <c r="EL50" s="111"/>
      <c r="EM50" s="111"/>
      <c r="EN50" s="111"/>
      <c r="EO50" s="111"/>
      <c r="EP50" s="111"/>
      <c r="EQ50" s="111"/>
      <c r="ER50" s="111"/>
      <c r="ES50" s="111"/>
      <c r="ET50" s="111"/>
      <c r="EU50" s="111"/>
      <c r="EV50" s="111"/>
      <c r="EW50" s="111"/>
      <c r="EX50" s="111"/>
      <c r="EY50" s="111"/>
      <c r="EZ50" s="111"/>
      <c r="FA50" s="111"/>
      <c r="FB50" s="111"/>
      <c r="FC50" s="111"/>
      <c r="FD50" s="111"/>
      <c r="FE50" s="111"/>
      <c r="FF50" s="111"/>
      <c r="FG50" s="111"/>
      <c r="FH50" s="111"/>
      <c r="FI50" s="111"/>
      <c r="FJ50" s="111"/>
      <c r="FK50" s="111"/>
      <c r="FL50" s="111"/>
      <c r="FM50" s="111"/>
      <c r="FN50" s="111"/>
      <c r="FO50" s="111"/>
      <c r="FP50" s="111"/>
      <c r="FQ50" s="111"/>
      <c r="FR50" s="111"/>
      <c r="FS50" s="111"/>
      <c r="FT50" s="111"/>
      <c r="FU50" s="111"/>
      <c r="FV50" s="111"/>
      <c r="FW50" s="111"/>
      <c r="FX50" s="111"/>
      <c r="FY50" s="111"/>
      <c r="FZ50" s="111"/>
      <c r="GA50" s="111"/>
      <c r="GB50" s="111"/>
      <c r="GC50" s="111"/>
      <c r="GD50" s="111"/>
      <c r="GE50" s="111"/>
      <c r="GF50" s="111"/>
      <c r="GG50" s="111"/>
      <c r="GH50" s="111"/>
      <c r="GI50" s="111"/>
      <c r="GJ50" s="111"/>
      <c r="GK50" s="111"/>
      <c r="GL50" s="111"/>
      <c r="GM50" s="111"/>
      <c r="GN50" s="111"/>
      <c r="GO50" s="111"/>
      <c r="GP50" s="111"/>
      <c r="GQ50" s="111"/>
      <c r="GR50" s="111"/>
      <c r="GS50" s="111"/>
      <c r="GT50" s="111"/>
      <c r="GU50" s="111"/>
      <c r="GV50" s="111"/>
      <c r="GW50" s="111"/>
      <c r="GX50" s="111"/>
      <c r="GY50" s="111"/>
      <c r="GZ50" s="111"/>
      <c r="HA50" s="111"/>
      <c r="HB50" s="111"/>
      <c r="HC50" s="111"/>
      <c r="HD50" s="111"/>
      <c r="HE50" s="111"/>
      <c r="HF50" s="111"/>
      <c r="HG50" s="111"/>
      <c r="HH50" s="111"/>
      <c r="HI50" s="111"/>
      <c r="HJ50" s="111"/>
      <c r="HK50" s="111"/>
      <c r="HL50" s="111"/>
      <c r="HM50" s="111"/>
      <c r="HN50" s="111"/>
      <c r="HO50" s="111"/>
      <c r="HP50" s="111"/>
      <c r="HQ50" s="111"/>
      <c r="HR50" s="111"/>
      <c r="HS50" s="111"/>
      <c r="HT50" s="111"/>
      <c r="HU50" s="111"/>
      <c r="HV50" s="111"/>
      <c r="HW50" s="111"/>
      <c r="HX50" s="111"/>
      <c r="HY50" s="111"/>
      <c r="HZ50" s="111"/>
      <c r="IA50" s="111"/>
      <c r="IB50" s="111"/>
      <c r="IC50" s="111"/>
      <c r="ID50" s="111"/>
      <c r="IE50" s="111"/>
      <c r="IF50" s="111"/>
      <c r="IG50" s="111"/>
      <c r="IH50" s="111"/>
      <c r="II50" s="111"/>
      <c r="IJ50" s="111"/>
      <c r="IK50" s="111"/>
      <c r="IL50" s="111"/>
    </row>
    <row r="51" spans="1:246" s="112" customFormat="1" ht="12.75" customHeight="1" x14ac:dyDescent="0.35">
      <c r="A51" s="113"/>
      <c r="B51" s="128" t="s">
        <v>95</v>
      </c>
      <c r="C51" s="121" t="s">
        <v>93</v>
      </c>
      <c r="D51" s="122">
        <v>3</v>
      </c>
      <c r="E51" s="121" t="s">
        <v>78</v>
      </c>
      <c r="F51" s="118">
        <v>34500</v>
      </c>
      <c r="G51" s="118">
        <f t="shared" si="1"/>
        <v>103500</v>
      </c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/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/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111"/>
      <c r="DM51" s="111"/>
      <c r="DN51" s="111"/>
      <c r="DO51" s="111"/>
      <c r="DP51" s="111"/>
      <c r="DQ51" s="111"/>
      <c r="DR51" s="111"/>
      <c r="DS51" s="111"/>
      <c r="DT51" s="111"/>
      <c r="DU51" s="111"/>
      <c r="DV51" s="111"/>
      <c r="DW51" s="111"/>
      <c r="DX51" s="111"/>
      <c r="DY51" s="111"/>
      <c r="DZ51" s="111"/>
      <c r="EA51" s="111"/>
      <c r="EB51" s="111"/>
      <c r="EC51" s="111"/>
      <c r="ED51" s="111"/>
      <c r="EE51" s="111"/>
      <c r="EF51" s="111"/>
      <c r="EG51" s="111"/>
      <c r="EH51" s="111"/>
      <c r="EI51" s="111"/>
      <c r="EJ51" s="111"/>
      <c r="EK51" s="111"/>
      <c r="EL51" s="111"/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/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/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/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/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111"/>
      <c r="ID51" s="111"/>
      <c r="IE51" s="111"/>
      <c r="IF51" s="111"/>
      <c r="IG51" s="111"/>
      <c r="IH51" s="111"/>
      <c r="II51" s="111"/>
      <c r="IJ51" s="111"/>
      <c r="IK51" s="111"/>
      <c r="IL51" s="111"/>
    </row>
    <row r="52" spans="1:246" ht="13.5" customHeight="1" x14ac:dyDescent="0.35">
      <c r="A52" s="32"/>
      <c r="B52" s="13" t="s">
        <v>37</v>
      </c>
      <c r="C52" s="14"/>
      <c r="D52" s="14"/>
      <c r="E52" s="14"/>
      <c r="F52" s="15"/>
      <c r="G52" s="57">
        <f>SUM(G42:G51)</f>
        <v>26329320</v>
      </c>
    </row>
    <row r="53" spans="1:246" ht="12" customHeight="1" x14ac:dyDescent="0.35">
      <c r="A53" s="27"/>
      <c r="B53" s="43"/>
      <c r="C53" s="44"/>
      <c r="D53" s="44"/>
      <c r="E53" s="46"/>
      <c r="F53" s="45"/>
      <c r="G53" s="45"/>
    </row>
    <row r="54" spans="1:246" ht="12" customHeight="1" x14ac:dyDescent="0.35">
      <c r="A54" s="32"/>
      <c r="B54" s="5" t="s">
        <v>38</v>
      </c>
      <c r="C54" s="6"/>
      <c r="D54" s="7"/>
      <c r="E54" s="7"/>
      <c r="F54" s="8"/>
      <c r="G54" s="8"/>
    </row>
    <row r="55" spans="1:246" ht="24" customHeight="1" x14ac:dyDescent="0.35">
      <c r="A55" s="32"/>
      <c r="B55" s="16" t="s">
        <v>39</v>
      </c>
      <c r="C55" s="17" t="s">
        <v>32</v>
      </c>
      <c r="D55" s="17" t="s">
        <v>33</v>
      </c>
      <c r="E55" s="16" t="s">
        <v>19</v>
      </c>
      <c r="F55" s="17" t="s">
        <v>20</v>
      </c>
      <c r="G55" s="16" t="s">
        <v>21</v>
      </c>
    </row>
    <row r="56" spans="1:246" ht="12.75" customHeight="1" x14ac:dyDescent="0.35">
      <c r="A56" s="38"/>
      <c r="B56" s="69"/>
      <c r="C56" s="70"/>
      <c r="D56" s="33"/>
      <c r="E56" s="51"/>
      <c r="F56" s="71"/>
      <c r="G56" s="33"/>
    </row>
    <row r="57" spans="1:246" ht="13.5" customHeight="1" x14ac:dyDescent="0.35">
      <c r="A57" s="32"/>
      <c r="B57" s="13" t="s">
        <v>65</v>
      </c>
      <c r="C57" s="58"/>
      <c r="D57" s="58"/>
      <c r="E57" s="58"/>
      <c r="F57" s="59"/>
      <c r="G57" s="60">
        <f>+G56</f>
        <v>0</v>
      </c>
    </row>
    <row r="58" spans="1:246" ht="12" customHeight="1" x14ac:dyDescent="0.35">
      <c r="A58" s="27"/>
      <c r="B58" s="47"/>
      <c r="C58" s="47"/>
      <c r="D58" s="47"/>
      <c r="E58" s="47"/>
      <c r="F58" s="48"/>
      <c r="G58" s="48"/>
    </row>
    <row r="59" spans="1:246" ht="12" customHeight="1" x14ac:dyDescent="0.35">
      <c r="A59" s="49"/>
      <c r="B59" s="22" t="s">
        <v>40</v>
      </c>
      <c r="C59" s="23"/>
      <c r="D59" s="23"/>
      <c r="E59" s="23"/>
      <c r="F59" s="23"/>
      <c r="G59" s="53">
        <f>G27+G38+G52+G57+G32</f>
        <v>29035520</v>
      </c>
    </row>
    <row r="60" spans="1:246" ht="12" customHeight="1" x14ac:dyDescent="0.35">
      <c r="A60" s="49"/>
      <c r="B60" s="24" t="s">
        <v>41</v>
      </c>
      <c r="C60" s="19"/>
      <c r="D60" s="19"/>
      <c r="E60" s="19"/>
      <c r="F60" s="19"/>
      <c r="G60" s="54">
        <f>G59*0.05</f>
        <v>1451776</v>
      </c>
    </row>
    <row r="61" spans="1:246" ht="12" customHeight="1" x14ac:dyDescent="0.35">
      <c r="A61" s="49"/>
      <c r="B61" s="25" t="s">
        <v>42</v>
      </c>
      <c r="C61" s="18"/>
      <c r="D61" s="18"/>
      <c r="E61" s="18"/>
      <c r="F61" s="18"/>
      <c r="G61" s="55">
        <f>G60+G59</f>
        <v>30487296</v>
      </c>
    </row>
    <row r="62" spans="1:246" ht="12" customHeight="1" x14ac:dyDescent="0.35">
      <c r="A62" s="49"/>
      <c r="B62" s="24" t="s">
        <v>43</v>
      </c>
      <c r="C62" s="19"/>
      <c r="D62" s="19"/>
      <c r="E62" s="19"/>
      <c r="F62" s="19"/>
      <c r="G62" s="54">
        <f>G12</f>
        <v>45000000</v>
      </c>
    </row>
    <row r="63" spans="1:246" ht="12" customHeight="1" x14ac:dyDescent="0.35">
      <c r="A63" s="49"/>
      <c r="B63" s="26" t="s">
        <v>44</v>
      </c>
      <c r="C63" s="72"/>
      <c r="D63" s="72"/>
      <c r="E63" s="72"/>
      <c r="F63" s="72"/>
      <c r="G63" s="56">
        <f>G62-G61</f>
        <v>14512704</v>
      </c>
    </row>
    <row r="64" spans="1:246" ht="12" customHeight="1" x14ac:dyDescent="0.35">
      <c r="A64" s="49"/>
      <c r="B64" s="73" t="s">
        <v>96</v>
      </c>
      <c r="C64" s="74"/>
      <c r="D64" s="74"/>
      <c r="E64" s="74"/>
      <c r="F64" s="74"/>
      <c r="G64" s="20"/>
    </row>
    <row r="65" spans="1:7" ht="12.75" customHeight="1" thickBot="1" x14ac:dyDescent="0.4">
      <c r="A65" s="49"/>
      <c r="B65" s="75"/>
      <c r="C65" s="74"/>
      <c r="D65" s="74"/>
      <c r="E65" s="74"/>
      <c r="F65" s="74"/>
      <c r="G65" s="20"/>
    </row>
    <row r="66" spans="1:7" ht="12" customHeight="1" x14ac:dyDescent="0.35">
      <c r="A66" s="49"/>
      <c r="B66" s="76" t="s">
        <v>97</v>
      </c>
      <c r="C66" s="77"/>
      <c r="D66" s="77"/>
      <c r="E66" s="77"/>
      <c r="F66" s="78"/>
      <c r="G66" s="20"/>
    </row>
    <row r="67" spans="1:7" ht="12" customHeight="1" x14ac:dyDescent="0.35">
      <c r="A67" s="49"/>
      <c r="B67" s="79" t="s">
        <v>45</v>
      </c>
      <c r="C67" s="75"/>
      <c r="D67" s="75"/>
      <c r="E67" s="75"/>
      <c r="F67" s="80"/>
      <c r="G67" s="20"/>
    </row>
    <row r="68" spans="1:7" ht="12" customHeight="1" x14ac:dyDescent="0.35">
      <c r="A68" s="49"/>
      <c r="B68" s="79" t="s">
        <v>46</v>
      </c>
      <c r="C68" s="75"/>
      <c r="D68" s="75"/>
      <c r="E68" s="75"/>
      <c r="F68" s="80"/>
      <c r="G68" s="20"/>
    </row>
    <row r="69" spans="1:7" ht="12" customHeight="1" x14ac:dyDescent="0.35">
      <c r="A69" s="49"/>
      <c r="B69" s="79" t="s">
        <v>47</v>
      </c>
      <c r="C69" s="75"/>
      <c r="D69" s="75"/>
      <c r="E69" s="75"/>
      <c r="F69" s="80"/>
      <c r="G69" s="20"/>
    </row>
    <row r="70" spans="1:7" ht="12" customHeight="1" x14ac:dyDescent="0.35">
      <c r="A70" s="49"/>
      <c r="B70" s="79" t="s">
        <v>48</v>
      </c>
      <c r="C70" s="75"/>
      <c r="D70" s="75"/>
      <c r="E70" s="75"/>
      <c r="F70" s="80"/>
      <c r="G70" s="20"/>
    </row>
    <row r="71" spans="1:7" ht="12" customHeight="1" x14ac:dyDescent="0.35">
      <c r="A71" s="49"/>
      <c r="B71" s="79" t="s">
        <v>49</v>
      </c>
      <c r="C71" s="75"/>
      <c r="D71" s="75"/>
      <c r="E71" s="75"/>
      <c r="F71" s="80"/>
      <c r="G71" s="20"/>
    </row>
    <row r="72" spans="1:7" ht="12.75" customHeight="1" thickBot="1" x14ac:dyDescent="0.4">
      <c r="A72" s="49"/>
      <c r="B72" s="81" t="s">
        <v>50</v>
      </c>
      <c r="C72" s="82"/>
      <c r="D72" s="82"/>
      <c r="E72" s="82"/>
      <c r="F72" s="83"/>
      <c r="G72" s="20"/>
    </row>
    <row r="73" spans="1:7" ht="12.75" customHeight="1" x14ac:dyDescent="0.35">
      <c r="A73" s="49"/>
      <c r="B73" s="75"/>
      <c r="C73" s="75"/>
      <c r="D73" s="75"/>
      <c r="E73" s="75"/>
      <c r="F73" s="75"/>
      <c r="G73" s="20"/>
    </row>
    <row r="74" spans="1:7" ht="15" customHeight="1" thickBot="1" x14ac:dyDescent="0.4">
      <c r="A74" s="49"/>
      <c r="B74" s="130" t="s">
        <v>51</v>
      </c>
      <c r="C74" s="131"/>
      <c r="D74" s="84"/>
      <c r="E74" s="85"/>
      <c r="F74" s="85"/>
      <c r="G74" s="20"/>
    </row>
    <row r="75" spans="1:7" ht="12" customHeight="1" x14ac:dyDescent="0.35">
      <c r="A75" s="49"/>
      <c r="B75" s="86" t="s">
        <v>39</v>
      </c>
      <c r="C75" s="87" t="s">
        <v>52</v>
      </c>
      <c r="D75" s="88" t="s">
        <v>53</v>
      </c>
      <c r="E75" s="85"/>
      <c r="F75" s="85"/>
      <c r="G75" s="20"/>
    </row>
    <row r="76" spans="1:7" ht="12" customHeight="1" x14ac:dyDescent="0.35">
      <c r="A76" s="49"/>
      <c r="B76" s="89" t="s">
        <v>54</v>
      </c>
      <c r="C76" s="90">
        <f>+G27</f>
        <v>1800000</v>
      </c>
      <c r="D76" s="91">
        <f>(C76/C82)</f>
        <v>5.9040985464896591E-2</v>
      </c>
      <c r="E76" s="85"/>
      <c r="F76" s="85"/>
      <c r="G76" s="20"/>
    </row>
    <row r="77" spans="1:7" ht="12" customHeight="1" x14ac:dyDescent="0.35">
      <c r="A77" s="49"/>
      <c r="B77" s="89" t="s">
        <v>55</v>
      </c>
      <c r="C77" s="92">
        <f>+G32</f>
        <v>0</v>
      </c>
      <c r="D77" s="91">
        <v>0</v>
      </c>
      <c r="E77" s="85"/>
      <c r="F77" s="85"/>
      <c r="G77" s="20"/>
    </row>
    <row r="78" spans="1:7" ht="12" customHeight="1" x14ac:dyDescent="0.35">
      <c r="A78" s="49"/>
      <c r="B78" s="89" t="s">
        <v>56</v>
      </c>
      <c r="C78" s="90">
        <f>+G38</f>
        <v>906200</v>
      </c>
      <c r="D78" s="91">
        <f>(C78/C82)</f>
        <v>2.9723856126827385E-2</v>
      </c>
      <c r="E78" s="85"/>
      <c r="F78" s="85"/>
      <c r="G78" s="20"/>
    </row>
    <row r="79" spans="1:7" ht="12" customHeight="1" x14ac:dyDescent="0.35">
      <c r="A79" s="49"/>
      <c r="B79" s="89" t="s">
        <v>31</v>
      </c>
      <c r="C79" s="90">
        <f>+G52</f>
        <v>26329320</v>
      </c>
      <c r="D79" s="91">
        <f>(C79/C82)</f>
        <v>0.8636161107892284</v>
      </c>
      <c r="E79" s="85"/>
      <c r="F79" s="85"/>
      <c r="G79" s="20"/>
    </row>
    <row r="80" spans="1:7" ht="12" customHeight="1" x14ac:dyDescent="0.35">
      <c r="A80" s="49"/>
      <c r="B80" s="89" t="s">
        <v>57</v>
      </c>
      <c r="C80" s="93">
        <f>+G57</f>
        <v>0</v>
      </c>
      <c r="D80" s="91">
        <f>(C80/C82)</f>
        <v>0</v>
      </c>
      <c r="E80" s="94"/>
      <c r="F80" s="94"/>
      <c r="G80" s="20"/>
    </row>
    <row r="81" spans="1:7" ht="12" customHeight="1" x14ac:dyDescent="0.35">
      <c r="A81" s="49"/>
      <c r="B81" s="89" t="s">
        <v>58</v>
      </c>
      <c r="C81" s="93">
        <f>+G60</f>
        <v>1451776</v>
      </c>
      <c r="D81" s="91">
        <f>(C81/C82)</f>
        <v>4.7619047619047616E-2</v>
      </c>
      <c r="E81" s="94"/>
      <c r="F81" s="94"/>
      <c r="G81" s="20"/>
    </row>
    <row r="82" spans="1:7" ht="12.75" customHeight="1" thickBot="1" x14ac:dyDescent="0.4">
      <c r="A82" s="49"/>
      <c r="B82" s="95" t="s">
        <v>59</v>
      </c>
      <c r="C82" s="96">
        <f>SUM(C76:C81)</f>
        <v>30487296</v>
      </c>
      <c r="D82" s="97">
        <f>SUM(D76:D81)</f>
        <v>1</v>
      </c>
      <c r="E82" s="94"/>
      <c r="F82" s="94"/>
      <c r="G82" s="20"/>
    </row>
    <row r="83" spans="1:7" ht="12" customHeight="1" x14ac:dyDescent="0.35">
      <c r="A83" s="49"/>
      <c r="B83" s="75"/>
      <c r="C83" s="74"/>
      <c r="D83" s="74"/>
      <c r="E83" s="74"/>
      <c r="F83" s="74"/>
      <c r="G83" s="20"/>
    </row>
    <row r="84" spans="1:7" ht="12.75" customHeight="1" x14ac:dyDescent="0.35">
      <c r="A84" s="49"/>
      <c r="B84" s="98"/>
      <c r="C84" s="74"/>
      <c r="D84" s="74"/>
      <c r="E84" s="74"/>
      <c r="F84" s="74"/>
      <c r="G84" s="20"/>
    </row>
    <row r="85" spans="1:7" ht="12" customHeight="1" thickBot="1" x14ac:dyDescent="0.4">
      <c r="A85" s="50"/>
      <c r="B85" s="99"/>
      <c r="C85" s="100" t="s">
        <v>60</v>
      </c>
      <c r="D85" s="101"/>
      <c r="E85" s="102"/>
      <c r="F85" s="103"/>
      <c r="G85" s="20"/>
    </row>
    <row r="86" spans="1:7" ht="12" customHeight="1" x14ac:dyDescent="0.35">
      <c r="A86" s="49"/>
      <c r="B86" s="104" t="s">
        <v>61</v>
      </c>
      <c r="C86" s="105">
        <v>100</v>
      </c>
      <c r="D86" s="105">
        <v>200</v>
      </c>
      <c r="E86" s="106">
        <v>300</v>
      </c>
      <c r="F86" s="107"/>
      <c r="G86" s="21"/>
    </row>
    <row r="87" spans="1:7" ht="12.75" customHeight="1" thickBot="1" x14ac:dyDescent="0.4">
      <c r="A87" s="49"/>
      <c r="B87" s="95" t="s">
        <v>62</v>
      </c>
      <c r="C87" s="96">
        <f>(G61/C86)</f>
        <v>304872.96000000002</v>
      </c>
      <c r="D87" s="96">
        <f>(G61/D86)</f>
        <v>152436.48000000001</v>
      </c>
      <c r="E87" s="108">
        <f>(G61/E86)</f>
        <v>101624.32000000001</v>
      </c>
      <c r="F87" s="107"/>
      <c r="G87" s="21"/>
    </row>
    <row r="88" spans="1:7" ht="15.65" customHeight="1" x14ac:dyDescent="0.35">
      <c r="A88" s="49"/>
      <c r="B88" s="73" t="s">
        <v>63</v>
      </c>
      <c r="C88" s="75"/>
      <c r="D88" s="75"/>
      <c r="E88" s="75"/>
      <c r="F88" s="75"/>
      <c r="G88" s="75"/>
    </row>
  </sheetData>
  <mergeCells count="9">
    <mergeCell ref="B74:C74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 BLANDINO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2022-07-25T22:10:38Z</dcterms:modified>
</cp:coreProperties>
</file>