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APICOLA" sheetId="11" r:id="rId1"/>
  </sheets>
  <definedNames>
    <definedName name="_xlnm.Print_Area" localSheetId="0">APICOLA!$A$1:$G$82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1" l="1"/>
  <c r="G38" i="11"/>
  <c r="G39" i="11"/>
  <c r="G40" i="11"/>
  <c r="G41" i="11"/>
  <c r="G42" i="11"/>
  <c r="G43" i="11"/>
  <c r="G44" i="11"/>
  <c r="G36" i="11"/>
  <c r="G31" i="11"/>
  <c r="G21" i="11" l="1"/>
  <c r="G12" i="11"/>
  <c r="G22" i="11" l="1"/>
  <c r="G45" i="11" l="1"/>
  <c r="C72" i="11" s="1"/>
  <c r="C70" i="11"/>
  <c r="G55" i="11"/>
  <c r="C73" i="11"/>
  <c r="G32" i="11" l="1"/>
  <c r="G52" i="11" s="1"/>
  <c r="C69" i="11"/>
  <c r="C71" i="11" l="1"/>
  <c r="G53" i="11"/>
  <c r="C74" i="11" s="1"/>
  <c r="C75" i="11" l="1"/>
  <c r="D72" i="11" s="1"/>
  <c r="G54" i="11"/>
  <c r="G56" i="11" s="1"/>
  <c r="D74" i="11" l="1"/>
  <c r="D70" i="11"/>
  <c r="D71" i="11"/>
  <c r="D69" i="11"/>
  <c r="D73" i="11"/>
  <c r="C80" i="11"/>
  <c r="E80" i="11"/>
  <c r="D80" i="11"/>
  <c r="D75" i="11" l="1"/>
</calcChain>
</file>

<file path=xl/sharedStrings.xml><?xml version="1.0" encoding="utf-8"?>
<sst xmlns="http://schemas.openxmlformats.org/spreadsheetml/2006/main" count="126" uniqueCount="90">
  <si>
    <t>RUBRO O CULTIVO</t>
  </si>
  <si>
    <t>Apicola</t>
  </si>
  <si>
    <t>RENDIMIENTO : KG/COLMENA</t>
  </si>
  <si>
    <t>VARIEDAD</t>
  </si>
  <si>
    <t>Multiflora</t>
  </si>
  <si>
    <t>FECHA ESTIMADA  PRECIO VENTA</t>
  </si>
  <si>
    <t>NIVEL TECNOLÓGICO</t>
  </si>
  <si>
    <t>MEDIO</t>
  </si>
  <si>
    <t>PRECIO ESPERADO ($/kg miel)</t>
  </si>
  <si>
    <t>REGIÓN</t>
  </si>
  <si>
    <t>BIO BIO</t>
  </si>
  <si>
    <t>INGRESO ESPERADO, con IVA ($)</t>
  </si>
  <si>
    <t>AGENCIA DE ÁREA</t>
  </si>
  <si>
    <t>LOS ANGELES</t>
  </si>
  <si>
    <t>DESTINO PRODUCCION</t>
  </si>
  <si>
    <t>COMUNA/LOCALIDAD</t>
  </si>
  <si>
    <t>TODAS</t>
  </si>
  <si>
    <t>FECHA DE COSECHA</t>
  </si>
  <si>
    <t>Enero-Marzo/2022</t>
  </si>
  <si>
    <t>FECHA PRECIO INSUMOS</t>
  </si>
  <si>
    <t>CONTINGENCIA</t>
  </si>
  <si>
    <t>SEQUIA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</si>
  <si>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</si>
  <si>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</si>
  <si>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</si>
  <si>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</si>
  <si>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</si>
  <si>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</si>
  <si>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</si>
  <si>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</si>
  <si>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Labores Varias</t>
  </si>
  <si>
    <t>JH</t>
  </si>
  <si>
    <t>Año</t>
  </si>
  <si>
    <t>Subtotal Jornadas Hombre</t>
  </si>
  <si>
    <t>JORNADAS ANIMAL</t>
  </si>
  <si>
    <t>Subtotal Jornadas Animal</t>
  </si>
  <si>
    <t>MAQUINARIA</t>
  </si>
  <si>
    <t>Cosecha</t>
  </si>
  <si>
    <t>JM</t>
  </si>
  <si>
    <t>Enero-Abril</t>
  </si>
  <si>
    <t>Subtotal Costo Maquinaria</t>
  </si>
  <si>
    <t>INSUMOS</t>
  </si>
  <si>
    <t>Insumos</t>
  </si>
  <si>
    <t>Unidad (Kg/l/u)</t>
  </si>
  <si>
    <t>Cantidad (Kg/l/u)</t>
  </si>
  <si>
    <t>Azucar</t>
  </si>
  <si>
    <t>kg</t>
  </si>
  <si>
    <t>Invierno-Primavera</t>
  </si>
  <si>
    <t>Torta Nutricional</t>
  </si>
  <si>
    <t>Control varroa</t>
  </si>
  <si>
    <t xml:space="preserve">Un. </t>
  </si>
  <si>
    <t>control nosema</t>
  </si>
  <si>
    <t>Reposición Reina</t>
  </si>
  <si>
    <t>Anual</t>
  </si>
  <si>
    <t>Sanitización</t>
  </si>
  <si>
    <t>Cambio y Postura Cera</t>
  </si>
  <si>
    <t>Reposición materiales</t>
  </si>
  <si>
    <t>Dep. Mat. Fisico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</si>
  <si>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</si>
  <si>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</si>
  <si>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</si>
  <si>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</si>
  <si>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</si>
  <si>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</si>
  <si>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</si>
  <si>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</si>
  <si>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</si>
  <si>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</si>
  <si>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</si>
  <si>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</si>
  <si>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</si>
  <si>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</si>
  <si>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</si>
  <si>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</si>
  <si>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</si>
  <si>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</si>
  <si>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</si>
  <si>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</si>
  <si>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</si>
  <si>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</si>
  <si>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</si>
  <si>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</si>
  <si>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</si>
  <si>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(kg/colmena)</t>
  </si>
  <si>
    <t>Costo unitario ($/kg) (*)</t>
  </si>
  <si>
    <t>(*): Este valor representa el valor mìnimo de venta del producto</t>
  </si>
  <si>
    <t>exportacion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</si>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</sst>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_-* #,##0_-;\-* #,##0_-;_-* &quot;-&quot;??_-;_-@_-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4" fillId="0" borderId="1"/>
    <xf numFmtId="0" fontId="1" fillId="0" borderId="1"/>
    <xf numFmtId="164" fontId="5" fillId="0" borderId="0" applyFont="0" applyFill="0" applyBorder="0" applyAlignment="0" applyProtection="0"/>
  </cellStyleXfs>
  <cellXfs count="102">
    <xf numFmtId="0" fontId="0" fillId="0" borderId="0" xfId="0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/>
    <xf numFmtId="0" fontId="2" fillId="2" borderId="2" xfId="0" applyFont="1" applyFill="1" applyBorder="1"/>
    <xf numFmtId="49" fontId="2" fillId="2" borderId="2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0" borderId="1" xfId="0" applyNumberFormat="1" applyFont="1" applyBorder="1"/>
    <xf numFmtId="0" fontId="2" fillId="0" borderId="1" xfId="0" applyFont="1" applyBorder="1"/>
    <xf numFmtId="49" fontId="7" fillId="3" borderId="1" xfId="0" applyNumberFormat="1" applyFont="1" applyFill="1" applyBorder="1" applyAlignment="1">
      <alignment vertical="center" wrapText="1"/>
    </xf>
    <xf numFmtId="0" fontId="8" fillId="10" borderId="2" xfId="0" applyFont="1" applyFill="1" applyBorder="1" applyAlignment="1">
      <alignment horizontal="right" vertical="center" wrapText="1"/>
    </xf>
    <xf numFmtId="3" fontId="8" fillId="10" borderId="2" xfId="0" applyNumberFormat="1" applyFont="1" applyFill="1" applyBorder="1" applyAlignment="1">
      <alignment horizontal="right" vertical="center"/>
    </xf>
    <xf numFmtId="0" fontId="8" fillId="10" borderId="2" xfId="0" applyFont="1" applyFill="1" applyBorder="1" applyAlignment="1">
      <alignment horizontal="right" vertical="center"/>
    </xf>
    <xf numFmtId="17" fontId="8" fillId="10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right"/>
    </xf>
    <xf numFmtId="167" fontId="10" fillId="0" borderId="2" xfId="0" applyNumberFormat="1" applyFont="1" applyBorder="1" applyAlignment="1">
      <alignment horizontal="right"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3" fontId="10" fillId="0" borderId="2" xfId="0" applyNumberFormat="1" applyFont="1" applyBorder="1"/>
    <xf numFmtId="3" fontId="10" fillId="0" borderId="2" xfId="1" applyNumberFormat="1" applyFont="1" applyBorder="1" applyAlignment="1">
      <alignment horizontal="right" vertical="center"/>
    </xf>
    <xf numFmtId="0" fontId="10" fillId="10" borderId="2" xfId="0" applyFont="1" applyFill="1" applyBorder="1" applyAlignment="1">
      <alignment horizontal="left"/>
    </xf>
    <xf numFmtId="0" fontId="10" fillId="10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/>
    </xf>
    <xf numFmtId="3" fontId="10" fillId="10" borderId="2" xfId="0" applyNumberFormat="1" applyFont="1" applyFill="1" applyBorder="1" applyAlignment="1">
      <alignment horizontal="right"/>
    </xf>
    <xf numFmtId="168" fontId="8" fillId="0" borderId="2" xfId="3" applyNumberFormat="1" applyFont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0" fontId="2" fillId="10" borderId="1" xfId="0" applyFont="1" applyFill="1" applyBorder="1"/>
    <xf numFmtId="0" fontId="2" fillId="10" borderId="1" xfId="0" applyNumberFormat="1" applyFont="1" applyFill="1" applyBorder="1"/>
    <xf numFmtId="49" fontId="3" fillId="10" borderId="1" xfId="0" applyNumberFormat="1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3" fontId="3" fillId="10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vertical="center"/>
    </xf>
    <xf numFmtId="0" fontId="2" fillId="2" borderId="4" xfId="0" applyFont="1" applyFill="1" applyBorder="1"/>
    <xf numFmtId="165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5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/>
    <xf numFmtId="165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/>
    <xf numFmtId="0" fontId="2" fillId="7" borderId="1" xfId="0" applyFont="1" applyFill="1" applyBorder="1"/>
    <xf numFmtId="49" fontId="13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/>
    <xf numFmtId="0" fontId="13" fillId="2" borderId="2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6" fontId="13" fillId="8" borderId="2" xfId="0" applyNumberFormat="1" applyFont="1" applyFill="1" applyBorder="1" applyAlignment="1">
      <alignment vertical="center"/>
    </xf>
    <xf numFmtId="9" fontId="13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vertical="center"/>
    </xf>
    <xf numFmtId="0" fontId="13" fillId="8" borderId="2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0" fillId="10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 vertical="center"/>
    </xf>
    <xf numFmtId="165" fontId="7" fillId="5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165" fontId="7" fillId="6" borderId="1" xfId="0" applyNumberFormat="1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8" fillId="0" borderId="2" xfId="0" applyNumberFormat="1" applyFont="1" applyBorder="1" applyAlignment="1">
      <alignment horizontal="right" vertical="center"/>
    </xf>
  </cellXfs>
  <cellStyles count="4">
    <cellStyle name="Millares" xfId="3" builtinId="3"/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581025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581025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95250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2865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Y81"/>
  <sheetViews>
    <sheetView tabSelected="1" workbookViewId="0">
      <selection activeCell="H12" sqref="H12"/>
    </sheetView>
  </sheetViews>
  <sheetFormatPr baseColWidth="10" defaultColWidth="10.85546875" defaultRowHeight="11.25" customHeight="1"/>
  <cols>
    <col min="1" max="1" width="4.42578125" style="10" customWidth="1"/>
    <col min="2" max="2" width="19.7109375" style="10" customWidth="1"/>
    <col min="3" max="3" width="19.42578125" style="10" customWidth="1"/>
    <col min="4" max="4" width="9.42578125" style="10" customWidth="1"/>
    <col min="5" max="5" width="18.7109375" style="10" customWidth="1"/>
    <col min="6" max="6" width="11" style="10" customWidth="1"/>
    <col min="7" max="7" width="15.42578125" style="10" customWidth="1"/>
    <col min="8" max="207" width="10.85546875" style="10" customWidth="1"/>
    <col min="208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12" t="s">
        <v>0</v>
      </c>
      <c r="C9" s="13" t="s">
        <v>1</v>
      </c>
      <c r="D9" s="9"/>
      <c r="E9" s="95" t="s">
        <v>2</v>
      </c>
      <c r="F9" s="96"/>
      <c r="G9" s="14">
        <v>30</v>
      </c>
    </row>
    <row r="10" spans="1:7" ht="12.75">
      <c r="A10" s="9"/>
      <c r="B10" s="7" t="s">
        <v>3</v>
      </c>
      <c r="C10" s="15" t="s">
        <v>4</v>
      </c>
      <c r="D10" s="9"/>
      <c r="E10" s="97" t="s">
        <v>5</v>
      </c>
      <c r="F10" s="98"/>
      <c r="G10" s="16" t="s">
        <v>89</v>
      </c>
    </row>
    <row r="11" spans="1:7" ht="12.75">
      <c r="A11" s="9"/>
      <c r="B11" s="7" t="s">
        <v>6</v>
      </c>
      <c r="C11" s="15" t="s">
        <v>7</v>
      </c>
      <c r="D11" s="9"/>
      <c r="E11" s="97" t="s">
        <v>8</v>
      </c>
      <c r="F11" s="98"/>
      <c r="G11" s="14">
        <v>2500</v>
      </c>
    </row>
    <row r="12" spans="1:7" ht="11.25" customHeight="1">
      <c r="A12" s="9"/>
      <c r="B12" s="7" t="s">
        <v>9</v>
      </c>
      <c r="C12" s="15" t="s">
        <v>10</v>
      </c>
      <c r="D12" s="9"/>
      <c r="E12" s="5" t="s">
        <v>11</v>
      </c>
      <c r="F12" s="6"/>
      <c r="G12" s="14">
        <f>G9*G11</f>
        <v>75000</v>
      </c>
    </row>
    <row r="13" spans="1:7" ht="11.25" customHeight="1">
      <c r="A13" s="9"/>
      <c r="B13" s="7" t="s">
        <v>12</v>
      </c>
      <c r="C13" s="15" t="s">
        <v>13</v>
      </c>
      <c r="D13" s="9"/>
      <c r="E13" s="97" t="s">
        <v>14</v>
      </c>
      <c r="F13" s="98"/>
      <c r="G13" s="15" t="s">
        <v>86</v>
      </c>
    </row>
    <row r="14" spans="1:7" ht="13.5" customHeight="1">
      <c r="A14" s="9"/>
      <c r="B14" s="7" t="s">
        <v>15</v>
      </c>
      <c r="C14" s="15" t="s">
        <v>16</v>
      </c>
      <c r="D14" s="9"/>
      <c r="E14" s="97" t="s">
        <v>17</v>
      </c>
      <c r="F14" s="98"/>
      <c r="G14" s="16" t="s">
        <v>18</v>
      </c>
    </row>
    <row r="15" spans="1:7" ht="12.75">
      <c r="A15" s="9"/>
      <c r="B15" s="7" t="s">
        <v>19</v>
      </c>
      <c r="C15" s="101">
        <v>44362</v>
      </c>
      <c r="D15" s="9"/>
      <c r="E15" s="99" t="s">
        <v>20</v>
      </c>
      <c r="F15" s="100"/>
      <c r="G15" s="17" t="s">
        <v>21</v>
      </c>
    </row>
    <row r="16" spans="1:7" ht="12" customHeight="1">
      <c r="A16" s="9"/>
      <c r="B16" s="18"/>
      <c r="C16" s="19"/>
      <c r="D16" s="9"/>
      <c r="E16" s="9"/>
      <c r="F16" s="9"/>
      <c r="G16" s="20"/>
    </row>
    <row r="17" spans="1:7" ht="12" customHeight="1">
      <c r="A17" s="9"/>
      <c r="B17" s="93" t="s">
        <v>22</v>
      </c>
      <c r="C17" s="94"/>
      <c r="D17" s="94"/>
      <c r="E17" s="94"/>
      <c r="F17" s="94"/>
      <c r="G17" s="94"/>
    </row>
    <row r="18" spans="1:7" ht="12" customHeight="1">
      <c r="A18" s="9"/>
      <c r="B18" s="9"/>
      <c r="C18" s="21"/>
      <c r="D18" s="21"/>
      <c r="E18" s="21"/>
      <c r="F18" s="9"/>
      <c r="G18" s="9"/>
    </row>
    <row r="19" spans="1:7" ht="12" customHeight="1">
      <c r="A19" s="9"/>
      <c r="B19" s="22" t="s">
        <v>23</v>
      </c>
      <c r="C19" s="23"/>
      <c r="D19" s="23"/>
      <c r="E19" s="23"/>
      <c r="F19" s="23"/>
      <c r="G19" s="23"/>
    </row>
    <row r="20" spans="1:7" ht="24" customHeight="1">
      <c r="A20" s="9"/>
      <c r="B20" s="82" t="s">
        <v>24</v>
      </c>
      <c r="C20" s="82" t="s">
        <v>25</v>
      </c>
      <c r="D20" s="82" t="s">
        <v>26</v>
      </c>
      <c r="E20" s="82" t="s">
        <v>27</v>
      </c>
      <c r="F20" s="82" t="s">
        <v>28</v>
      </c>
      <c r="G20" s="82" t="s">
        <v>29</v>
      </c>
    </row>
    <row r="21" spans="1:7" ht="12.75">
      <c r="A21" s="9"/>
      <c r="B21" s="24" t="s">
        <v>30</v>
      </c>
      <c r="C21" s="25" t="s">
        <v>31</v>
      </c>
      <c r="D21" s="26">
        <v>1</v>
      </c>
      <c r="E21" s="27" t="s">
        <v>32</v>
      </c>
      <c r="F21" s="28">
        <v>20000</v>
      </c>
      <c r="G21" s="29">
        <f>D21*F21</f>
        <v>20000</v>
      </c>
    </row>
    <row r="22" spans="1:7" ht="12.75" customHeight="1">
      <c r="A22" s="9"/>
      <c r="B22" s="1" t="s">
        <v>33</v>
      </c>
      <c r="C22" s="2"/>
      <c r="D22" s="2"/>
      <c r="E22" s="2"/>
      <c r="F22" s="3"/>
      <c r="G22" s="4">
        <f>SUM(G21:G21)</f>
        <v>20000</v>
      </c>
    </row>
    <row r="23" spans="1:7" ht="12.75" customHeight="1">
      <c r="A23" s="9"/>
      <c r="B23" s="9"/>
      <c r="C23" s="9"/>
      <c r="D23" s="9"/>
      <c r="E23" s="9"/>
      <c r="F23" s="30"/>
      <c r="G23" s="30"/>
    </row>
    <row r="24" spans="1:7" ht="12.75" customHeight="1">
      <c r="A24" s="9"/>
      <c r="B24" s="22" t="s">
        <v>34</v>
      </c>
      <c r="C24" s="31"/>
      <c r="D24" s="31"/>
      <c r="E24" s="31"/>
      <c r="F24" s="23"/>
      <c r="G24" s="23"/>
    </row>
    <row r="25" spans="1:7" ht="25.5">
      <c r="A25" s="9"/>
      <c r="B25" s="83" t="s">
        <v>24</v>
      </c>
      <c r="C25" s="82" t="s">
        <v>25</v>
      </c>
      <c r="D25" s="82" t="s">
        <v>26</v>
      </c>
      <c r="E25" s="83" t="s">
        <v>27</v>
      </c>
      <c r="F25" s="82" t="s">
        <v>28</v>
      </c>
      <c r="G25" s="83" t="s">
        <v>29</v>
      </c>
    </row>
    <row r="26" spans="1:7" ht="12.75" customHeight="1">
      <c r="A26" s="9"/>
      <c r="B26" s="32"/>
      <c r="C26" s="33"/>
      <c r="D26" s="84">
        <v>0</v>
      </c>
      <c r="E26" s="33"/>
      <c r="F26" s="34">
        <v>0</v>
      </c>
      <c r="G26" s="34">
        <v>0</v>
      </c>
    </row>
    <row r="27" spans="1:7" ht="12.75">
      <c r="A27" s="9"/>
      <c r="B27" s="1" t="s">
        <v>35</v>
      </c>
      <c r="C27" s="2"/>
      <c r="D27" s="2"/>
      <c r="E27" s="2"/>
      <c r="F27" s="3"/>
      <c r="G27" s="4"/>
    </row>
    <row r="28" spans="1:7" ht="12.75" customHeight="1">
      <c r="A28" s="9"/>
      <c r="B28" s="9"/>
      <c r="C28" s="9"/>
      <c r="D28" s="9"/>
      <c r="E28" s="9"/>
      <c r="F28" s="30"/>
      <c r="G28" s="30"/>
    </row>
    <row r="29" spans="1:7" ht="12.75" customHeight="1">
      <c r="A29" s="9"/>
      <c r="B29" s="22" t="s">
        <v>36</v>
      </c>
      <c r="C29" s="31"/>
      <c r="D29" s="31"/>
      <c r="E29" s="31"/>
      <c r="F29" s="23"/>
      <c r="G29" s="23"/>
    </row>
    <row r="30" spans="1:7" ht="25.5">
      <c r="A30" s="9"/>
      <c r="B30" s="83" t="s">
        <v>24</v>
      </c>
      <c r="C30" s="83" t="s">
        <v>25</v>
      </c>
      <c r="D30" s="83" t="s">
        <v>26</v>
      </c>
      <c r="E30" s="83" t="s">
        <v>27</v>
      </c>
      <c r="F30" s="82" t="s">
        <v>28</v>
      </c>
      <c r="G30" s="83" t="s">
        <v>29</v>
      </c>
    </row>
    <row r="31" spans="1:7" ht="12.75" customHeight="1">
      <c r="A31" s="9"/>
      <c r="B31" s="24" t="s">
        <v>37</v>
      </c>
      <c r="C31" s="25" t="s">
        <v>38</v>
      </c>
      <c r="D31" s="26">
        <v>0.1</v>
      </c>
      <c r="E31" s="27" t="s">
        <v>39</v>
      </c>
      <c r="F31" s="28">
        <v>20000</v>
      </c>
      <c r="G31" s="35">
        <f>D31*F31</f>
        <v>2000</v>
      </c>
    </row>
    <row r="32" spans="1:7" ht="12" customHeight="1">
      <c r="A32" s="9"/>
      <c r="B32" s="1" t="s">
        <v>40</v>
      </c>
      <c r="C32" s="2"/>
      <c r="D32" s="2"/>
      <c r="E32" s="2"/>
      <c r="F32" s="3"/>
      <c r="G32" s="4">
        <f>SUM(G31:G31)</f>
        <v>2000</v>
      </c>
    </row>
    <row r="33" spans="1:7" ht="12" customHeight="1">
      <c r="A33" s="9"/>
      <c r="B33" s="9"/>
      <c r="C33" s="9"/>
      <c r="D33" s="9"/>
      <c r="E33" s="9"/>
      <c r="F33" s="30"/>
      <c r="G33" s="30"/>
    </row>
    <row r="34" spans="1:7" ht="24" customHeight="1">
      <c r="A34" s="9"/>
      <c r="B34" s="22" t="s">
        <v>41</v>
      </c>
      <c r="C34" s="31"/>
      <c r="D34" s="31"/>
      <c r="E34" s="31"/>
      <c r="F34" s="23"/>
      <c r="G34" s="23"/>
    </row>
    <row r="35" spans="1:7" ht="25.5">
      <c r="A35" s="9"/>
      <c r="B35" s="82" t="s">
        <v>42</v>
      </c>
      <c r="C35" s="82" t="s">
        <v>43</v>
      </c>
      <c r="D35" s="82" t="s">
        <v>44</v>
      </c>
      <c r="E35" s="82" t="s">
        <v>27</v>
      </c>
      <c r="F35" s="82" t="s">
        <v>28</v>
      </c>
      <c r="G35" s="82" t="s">
        <v>29</v>
      </c>
    </row>
    <row r="36" spans="1:7" ht="12.75">
      <c r="A36" s="9"/>
      <c r="B36" s="36" t="s">
        <v>45</v>
      </c>
      <c r="C36" s="37" t="s">
        <v>46</v>
      </c>
      <c r="D36" s="85">
        <v>10</v>
      </c>
      <c r="E36" s="38" t="s">
        <v>47</v>
      </c>
      <c r="F36" s="39">
        <v>720</v>
      </c>
      <c r="G36" s="40">
        <f>D36*F36</f>
        <v>7200</v>
      </c>
    </row>
    <row r="37" spans="1:7" ht="13.5" customHeight="1">
      <c r="A37" s="9"/>
      <c r="B37" s="36" t="s">
        <v>48</v>
      </c>
      <c r="C37" s="37" t="s">
        <v>46</v>
      </c>
      <c r="D37" s="85">
        <v>1</v>
      </c>
      <c r="E37" s="38" t="s">
        <v>47</v>
      </c>
      <c r="F37" s="39">
        <v>1800</v>
      </c>
      <c r="G37" s="40">
        <f t="shared" ref="G37:G44" si="0">D37*F37</f>
        <v>1800</v>
      </c>
    </row>
    <row r="38" spans="1:7" ht="12" customHeight="1">
      <c r="A38" s="9"/>
      <c r="B38" s="41" t="s">
        <v>49</v>
      </c>
      <c r="C38" s="37" t="s">
        <v>50</v>
      </c>
      <c r="D38" s="85">
        <v>2</v>
      </c>
      <c r="E38" s="38" t="s">
        <v>47</v>
      </c>
      <c r="F38" s="39">
        <v>1500</v>
      </c>
      <c r="G38" s="40">
        <f t="shared" si="0"/>
        <v>3000</v>
      </c>
    </row>
    <row r="39" spans="1:7" ht="12" customHeight="1">
      <c r="A39" s="9"/>
      <c r="B39" s="41" t="s">
        <v>51</v>
      </c>
      <c r="C39" s="37" t="s">
        <v>50</v>
      </c>
      <c r="D39" s="85">
        <v>1</v>
      </c>
      <c r="E39" s="38" t="s">
        <v>47</v>
      </c>
      <c r="F39" s="39">
        <v>1000</v>
      </c>
      <c r="G39" s="40">
        <f t="shared" si="0"/>
        <v>1000</v>
      </c>
    </row>
    <row r="40" spans="1:7" ht="12" customHeight="1">
      <c r="A40" s="9"/>
      <c r="B40" s="36" t="s">
        <v>52</v>
      </c>
      <c r="C40" s="37" t="s">
        <v>50</v>
      </c>
      <c r="D40" s="85">
        <v>1</v>
      </c>
      <c r="E40" s="38" t="s">
        <v>53</v>
      </c>
      <c r="F40" s="39">
        <v>8000</v>
      </c>
      <c r="G40" s="40">
        <f t="shared" si="0"/>
        <v>8000</v>
      </c>
    </row>
    <row r="41" spans="1:7" ht="12" customHeight="1">
      <c r="A41" s="9"/>
      <c r="B41" s="36" t="s">
        <v>54</v>
      </c>
      <c r="C41" s="37" t="s">
        <v>50</v>
      </c>
      <c r="D41" s="85">
        <v>1</v>
      </c>
      <c r="E41" s="38" t="s">
        <v>53</v>
      </c>
      <c r="F41" s="39">
        <v>700</v>
      </c>
      <c r="G41" s="40">
        <f t="shared" si="0"/>
        <v>700</v>
      </c>
    </row>
    <row r="42" spans="1:7" ht="12" customHeight="1">
      <c r="A42" s="9"/>
      <c r="B42" s="36" t="s">
        <v>55</v>
      </c>
      <c r="C42" s="37" t="s">
        <v>50</v>
      </c>
      <c r="D42" s="85">
        <v>10</v>
      </c>
      <c r="E42" s="38" t="s">
        <v>53</v>
      </c>
      <c r="F42" s="39">
        <v>30</v>
      </c>
      <c r="G42" s="40">
        <f t="shared" si="0"/>
        <v>300</v>
      </c>
    </row>
    <row r="43" spans="1:7" ht="12" customHeight="1">
      <c r="A43" s="9"/>
      <c r="B43" s="36" t="s">
        <v>56</v>
      </c>
      <c r="C43" s="37" t="s">
        <v>50</v>
      </c>
      <c r="D43" s="85">
        <v>1</v>
      </c>
      <c r="E43" s="38" t="s">
        <v>53</v>
      </c>
      <c r="F43" s="39">
        <v>2000</v>
      </c>
      <c r="G43" s="40">
        <f t="shared" si="0"/>
        <v>2000</v>
      </c>
    </row>
    <row r="44" spans="1:7" ht="12" customHeight="1">
      <c r="A44" s="9"/>
      <c r="B44" s="36" t="s">
        <v>57</v>
      </c>
      <c r="C44" s="37" t="s">
        <v>50</v>
      </c>
      <c r="D44" s="85">
        <v>1</v>
      </c>
      <c r="E44" s="38" t="s">
        <v>53</v>
      </c>
      <c r="F44" s="39">
        <v>300</v>
      </c>
      <c r="G44" s="40">
        <f t="shared" si="0"/>
        <v>300</v>
      </c>
    </row>
    <row r="45" spans="1:7" ht="12" customHeight="1">
      <c r="A45" s="9"/>
      <c r="B45" s="1" t="s">
        <v>58</v>
      </c>
      <c r="C45" s="2"/>
      <c r="D45" s="2"/>
      <c r="E45" s="2"/>
      <c r="F45" s="3"/>
      <c r="G45" s="4">
        <f>SUM(G36:G44)</f>
        <v>24300</v>
      </c>
    </row>
    <row r="46" spans="1:7" ht="12" customHeight="1">
      <c r="A46" s="9"/>
      <c r="B46" s="9"/>
      <c r="C46" s="9"/>
      <c r="D46" s="9"/>
      <c r="E46" s="42"/>
      <c r="F46" s="30"/>
      <c r="G46" s="30"/>
    </row>
    <row r="47" spans="1:7" ht="12.75" customHeight="1">
      <c r="A47" s="9"/>
      <c r="B47" s="22" t="s">
        <v>59</v>
      </c>
      <c r="C47" s="31"/>
      <c r="D47" s="31"/>
      <c r="E47" s="31"/>
      <c r="F47" s="23"/>
      <c r="G47" s="23"/>
    </row>
    <row r="48" spans="1:7" ht="12" customHeight="1">
      <c r="A48" s="9"/>
      <c r="B48" s="83" t="s">
        <v>60</v>
      </c>
      <c r="C48" s="82" t="s">
        <v>43</v>
      </c>
      <c r="D48" s="82" t="s">
        <v>44</v>
      </c>
      <c r="E48" s="83" t="s">
        <v>27</v>
      </c>
      <c r="F48" s="82" t="s">
        <v>28</v>
      </c>
      <c r="G48" s="83" t="s">
        <v>29</v>
      </c>
    </row>
    <row r="49" spans="1:207" ht="12.75" customHeight="1">
      <c r="A49" s="9"/>
      <c r="B49" s="43"/>
      <c r="C49" s="44"/>
      <c r="D49" s="86">
        <v>0</v>
      </c>
      <c r="E49" s="44"/>
      <c r="F49" s="45">
        <v>0</v>
      </c>
      <c r="G49" s="45">
        <v>0</v>
      </c>
    </row>
    <row r="50" spans="1:207" s="46" customFormat="1" ht="12" customHeight="1">
      <c r="B50" s="1" t="s">
        <v>61</v>
      </c>
      <c r="C50" s="2"/>
      <c r="D50" s="2"/>
      <c r="E50" s="2"/>
      <c r="F50" s="3"/>
      <c r="G50" s="4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</row>
    <row r="51" spans="1:207" s="46" customFormat="1" ht="12" customHeight="1">
      <c r="B51" s="48"/>
      <c r="C51" s="49"/>
      <c r="D51" s="49"/>
      <c r="E51" s="49"/>
      <c r="F51" s="50"/>
      <c r="G51" s="51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</row>
    <row r="52" spans="1:207" ht="15.6" customHeight="1">
      <c r="A52" s="9"/>
      <c r="B52" s="22" t="s">
        <v>62</v>
      </c>
      <c r="C52" s="53"/>
      <c r="D52" s="53"/>
      <c r="E52" s="53"/>
      <c r="F52" s="53"/>
      <c r="G52" s="87">
        <f>G22+G32+G45+G51+G27</f>
        <v>46300</v>
      </c>
    </row>
    <row r="53" spans="1:207" ht="11.25" customHeight="1">
      <c r="B53" s="88" t="s">
        <v>63</v>
      </c>
      <c r="C53" s="52"/>
      <c r="D53" s="52"/>
      <c r="E53" s="52"/>
      <c r="F53" s="52"/>
      <c r="G53" s="89">
        <f>G52*0.05</f>
        <v>2315</v>
      </c>
    </row>
    <row r="54" spans="1:207" ht="11.25" customHeight="1">
      <c r="B54" s="22" t="s">
        <v>64</v>
      </c>
      <c r="C54" s="53"/>
      <c r="D54" s="53"/>
      <c r="E54" s="53"/>
      <c r="F54" s="53"/>
      <c r="G54" s="87">
        <f>G53+G52</f>
        <v>48615</v>
      </c>
    </row>
    <row r="55" spans="1:207" ht="11.25" customHeight="1">
      <c r="B55" s="88" t="s">
        <v>65</v>
      </c>
      <c r="C55" s="52"/>
      <c r="D55" s="52"/>
      <c r="E55" s="52"/>
      <c r="F55" s="52"/>
      <c r="G55" s="89">
        <f>G12</f>
        <v>75000</v>
      </c>
    </row>
    <row r="56" spans="1:207" ht="11.25" customHeight="1">
      <c r="B56" s="22" t="s">
        <v>66</v>
      </c>
      <c r="C56" s="53"/>
      <c r="D56" s="53"/>
      <c r="E56" s="53"/>
      <c r="F56" s="53"/>
      <c r="G56" s="90">
        <f>G55-G54</f>
        <v>26385</v>
      </c>
    </row>
    <row r="57" spans="1:207" ht="11.25" customHeight="1">
      <c r="B57" s="54" t="s">
        <v>87</v>
      </c>
      <c r="C57" s="55"/>
      <c r="D57" s="55"/>
      <c r="E57" s="55"/>
      <c r="F57" s="55"/>
      <c r="G57" s="56"/>
    </row>
    <row r="58" spans="1:207" ht="11.25" customHeight="1">
      <c r="B58" s="23"/>
      <c r="C58" s="55"/>
      <c r="D58" s="55"/>
      <c r="E58" s="55"/>
      <c r="F58" s="55"/>
      <c r="G58" s="56"/>
    </row>
    <row r="59" spans="1:207" ht="11.25" customHeight="1">
      <c r="B59" s="57" t="s">
        <v>88</v>
      </c>
      <c r="C59" s="58"/>
      <c r="D59" s="58"/>
      <c r="E59" s="58"/>
      <c r="F59" s="58"/>
      <c r="G59" s="59"/>
    </row>
    <row r="60" spans="1:207" ht="11.25" customHeight="1">
      <c r="B60" s="60" t="s">
        <v>67</v>
      </c>
      <c r="C60" s="9"/>
      <c r="D60" s="9"/>
      <c r="E60" s="9"/>
      <c r="F60" s="9"/>
      <c r="G60" s="61"/>
    </row>
    <row r="61" spans="1:207" ht="11.25" customHeight="1">
      <c r="B61" s="60" t="s">
        <v>68</v>
      </c>
      <c r="C61" s="9"/>
      <c r="D61" s="9"/>
      <c r="E61" s="9"/>
      <c r="F61" s="30"/>
      <c r="G61" s="61"/>
    </row>
    <row r="62" spans="1:207" ht="11.25" customHeight="1">
      <c r="B62" s="60" t="s">
        <v>69</v>
      </c>
      <c r="C62" s="9"/>
      <c r="D62" s="9"/>
      <c r="E62" s="9"/>
      <c r="F62" s="9"/>
      <c r="G62" s="61"/>
    </row>
    <row r="63" spans="1:207" ht="11.25" customHeight="1">
      <c r="B63" s="60" t="s">
        <v>70</v>
      </c>
      <c r="C63" s="9"/>
      <c r="D63" s="9"/>
      <c r="E63" s="9"/>
      <c r="F63" s="9"/>
      <c r="G63" s="61"/>
    </row>
    <row r="64" spans="1:207" ht="11.25" customHeight="1">
      <c r="B64" s="60" t="s">
        <v>71</v>
      </c>
      <c r="C64" s="9"/>
      <c r="D64" s="9"/>
      <c r="E64" s="9"/>
      <c r="F64" s="9"/>
      <c r="G64" s="61"/>
    </row>
    <row r="65" spans="2:7" ht="11.25" customHeight="1">
      <c r="B65" s="62" t="s">
        <v>72</v>
      </c>
      <c r="C65" s="63"/>
      <c r="D65" s="63"/>
      <c r="E65" s="63"/>
      <c r="F65" s="63"/>
      <c r="G65" s="64"/>
    </row>
    <row r="66" spans="2:7" ht="11.25" customHeight="1">
      <c r="B66" s="23"/>
      <c r="C66" s="9"/>
      <c r="D66" s="9"/>
      <c r="E66" s="9"/>
      <c r="F66" s="9"/>
      <c r="G66" s="56"/>
    </row>
    <row r="67" spans="2:7" ht="11.25" customHeight="1">
      <c r="B67" s="91" t="s">
        <v>73</v>
      </c>
      <c r="C67" s="92"/>
      <c r="D67" s="65"/>
      <c r="E67" s="66"/>
      <c r="F67" s="66"/>
      <c r="G67" s="56"/>
    </row>
    <row r="68" spans="2:7" ht="11.25" customHeight="1">
      <c r="B68" s="67" t="s">
        <v>60</v>
      </c>
      <c r="C68" s="67" t="s">
        <v>74</v>
      </c>
      <c r="D68" s="68" t="s">
        <v>75</v>
      </c>
      <c r="E68" s="66"/>
      <c r="F68" s="66"/>
      <c r="G68" s="56"/>
    </row>
    <row r="69" spans="2:7" ht="11.25" customHeight="1">
      <c r="B69" s="69" t="s">
        <v>76</v>
      </c>
      <c r="C69" s="70">
        <f>+G22</f>
        <v>20000</v>
      </c>
      <c r="D69" s="71">
        <f>+C69/C75</f>
        <v>0.41139565977578935</v>
      </c>
      <c r="E69" s="66"/>
      <c r="F69" s="66"/>
      <c r="G69" s="56"/>
    </row>
    <row r="70" spans="2:7" ht="11.25" customHeight="1">
      <c r="B70" s="69" t="s">
        <v>77</v>
      </c>
      <c r="C70" s="72">
        <f>+G27</f>
        <v>0</v>
      </c>
      <c r="D70" s="71">
        <f>+C70/C75</f>
        <v>0</v>
      </c>
      <c r="E70" s="66"/>
      <c r="F70" s="66"/>
      <c r="G70" s="56"/>
    </row>
    <row r="71" spans="2:7" ht="11.25" customHeight="1">
      <c r="B71" s="69" t="s">
        <v>78</v>
      </c>
      <c r="C71" s="70">
        <f>+G32</f>
        <v>2000</v>
      </c>
      <c r="D71" s="71">
        <f>(C71/C75)</f>
        <v>4.1139565977578937E-2</v>
      </c>
      <c r="E71" s="66"/>
      <c r="F71" s="66"/>
      <c r="G71" s="56"/>
    </row>
    <row r="72" spans="2:7" ht="11.25" customHeight="1">
      <c r="B72" s="69" t="s">
        <v>42</v>
      </c>
      <c r="C72" s="70">
        <f>+G45</f>
        <v>24300</v>
      </c>
      <c r="D72" s="71">
        <f>(C72/C75)</f>
        <v>0.49984572662758409</v>
      </c>
      <c r="E72" s="66"/>
      <c r="F72" s="66"/>
      <c r="G72" s="56"/>
    </row>
    <row r="73" spans="2:7" ht="11.25" customHeight="1">
      <c r="B73" s="69" t="s">
        <v>79</v>
      </c>
      <c r="C73" s="73">
        <f>+G51</f>
        <v>0</v>
      </c>
      <c r="D73" s="71">
        <f>(C73/C75)</f>
        <v>0</v>
      </c>
      <c r="E73" s="74"/>
      <c r="F73" s="74"/>
      <c r="G73" s="56"/>
    </row>
    <row r="74" spans="2:7" ht="11.25" customHeight="1">
      <c r="B74" s="69" t="s">
        <v>80</v>
      </c>
      <c r="C74" s="73">
        <f>+G53</f>
        <v>2315</v>
      </c>
      <c r="D74" s="71">
        <f>(C74/C75)</f>
        <v>4.7619047619047616E-2</v>
      </c>
      <c r="E74" s="74"/>
      <c r="F74" s="74"/>
      <c r="G74" s="56"/>
    </row>
    <row r="75" spans="2:7" ht="11.25" customHeight="1">
      <c r="B75" s="67" t="s">
        <v>81</v>
      </c>
      <c r="C75" s="75">
        <f>SUM(C69:C74)</f>
        <v>48615</v>
      </c>
      <c r="D75" s="76">
        <f>SUM(D69:D74)</f>
        <v>1</v>
      </c>
      <c r="E75" s="74"/>
      <c r="F75" s="74"/>
      <c r="G75" s="56"/>
    </row>
    <row r="76" spans="2:7" ht="11.25" customHeight="1">
      <c r="B76" s="23"/>
      <c r="C76" s="55"/>
      <c r="D76" s="55"/>
      <c r="E76" s="55"/>
      <c r="F76" s="55"/>
      <c r="G76" s="56"/>
    </row>
    <row r="77" spans="2:7" ht="11.25" customHeight="1">
      <c r="B77" s="8"/>
      <c r="C77" s="55"/>
      <c r="D77" s="55"/>
      <c r="E77" s="55"/>
      <c r="F77" s="55"/>
      <c r="G77" s="56"/>
    </row>
    <row r="78" spans="2:7" ht="11.25" customHeight="1">
      <c r="B78" s="77"/>
      <c r="C78" s="78" t="s">
        <v>82</v>
      </c>
      <c r="D78" s="77"/>
      <c r="E78" s="77"/>
      <c r="F78" s="74"/>
      <c r="G78" s="56"/>
    </row>
    <row r="79" spans="2:7" ht="11.25" customHeight="1">
      <c r="B79" s="67" t="s">
        <v>83</v>
      </c>
      <c r="C79" s="79">
        <v>15</v>
      </c>
      <c r="D79" s="79">
        <v>30</v>
      </c>
      <c r="E79" s="79">
        <v>35</v>
      </c>
      <c r="F79" s="80"/>
      <c r="G79" s="81"/>
    </row>
    <row r="80" spans="2:7" ht="11.25" customHeight="1">
      <c r="B80" s="67" t="s">
        <v>84</v>
      </c>
      <c r="C80" s="75">
        <f>(G54/C79)</f>
        <v>3241</v>
      </c>
      <c r="D80" s="75">
        <f>(G54/D79)</f>
        <v>1620.5</v>
      </c>
      <c r="E80" s="75">
        <f>(G54/E79)</f>
        <v>1389</v>
      </c>
      <c r="F80" s="80"/>
      <c r="G80" s="81"/>
    </row>
    <row r="81" spans="2:7" ht="11.25" customHeight="1">
      <c r="B81" s="54" t="s">
        <v>85</v>
      </c>
      <c r="C81" s="9"/>
      <c r="D81" s="9"/>
      <c r="E81" s="9"/>
      <c r="F81" s="9"/>
      <c r="G81" s="9"/>
    </row>
  </sheetData>
  <mergeCells count="8">
    <mergeCell ref="B67:C67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APICOLA</vt:lpstr>
      <vt:lpstr>APICOLA!Área_de_impresión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Munoz Acuna Claudio A</cp:lastModifiedBy>
  <cp:revision/>
  <cp:lastPrinted>2022-05-13T14:36:13Z</cp:lastPrinted>
  <dcterms:created xsi:type="dcterms:W3CDTF">2020-11-27T12:49:26Z</dcterms:created>
  <dcterms:modified xsi:type="dcterms:W3CDTF">2022-06-22T02:45:11Z</dcterms:modified>
  <cp:category/>
  <cp:contentStatus/>
</cp:coreProperties>
</file>