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briones\Desktop\ASISTENCIA FINANCIERA\2022\FICHAS TECNICAS 2022-2023\FICHAS TECNICAS REGION DEL MAULE TEMPORADA 2022-2023 JUN\Agencia de Area San Clemente\"/>
    </mc:Choice>
  </mc:AlternateContent>
  <bookViews>
    <workbookView xWindow="-105" yWindow="-105" windowWidth="19425" windowHeight="10425"/>
  </bookViews>
  <sheets>
    <sheet name="Acelga" sheetId="1" r:id="rId1"/>
  </sheets>
  <calcPr calcId="162913"/>
</workbook>
</file>

<file path=xl/calcChain.xml><?xml version="1.0" encoding="utf-8"?>
<calcChain xmlns="http://schemas.openxmlformats.org/spreadsheetml/2006/main">
  <c r="G65" i="1" l="1"/>
  <c r="G64" i="1"/>
  <c r="G59" i="1"/>
  <c r="G58" i="1"/>
  <c r="G55" i="1"/>
  <c r="G53" i="1"/>
  <c r="G52" i="1"/>
  <c r="G51" i="1"/>
  <c r="G49" i="1"/>
  <c r="G48" i="1"/>
  <c r="G43" i="1"/>
  <c r="G42" i="1"/>
  <c r="G41" i="1"/>
  <c r="G40" i="1"/>
  <c r="G39" i="1"/>
  <c r="G38" i="1"/>
  <c r="G28" i="1"/>
  <c r="G29" i="1" s="1"/>
  <c r="G27" i="1"/>
  <c r="G26" i="1"/>
  <c r="G25" i="1"/>
  <c r="G24" i="1"/>
  <c r="G23" i="1"/>
  <c r="G22" i="1"/>
  <c r="G21" i="1"/>
  <c r="G12" i="1"/>
  <c r="G60" i="1" l="1"/>
  <c r="C86" i="1"/>
  <c r="G66" i="1" l="1"/>
  <c r="C89" i="1" s="1"/>
  <c r="G71" i="1"/>
  <c r="C88" i="1" l="1"/>
  <c r="C85" i="1"/>
  <c r="G44" i="1"/>
  <c r="C87" i="1" s="1"/>
  <c r="G68" i="1" l="1"/>
  <c r="G69" i="1" s="1"/>
  <c r="G70" i="1" l="1"/>
  <c r="G72" i="1" s="1"/>
  <c r="C90" i="1"/>
  <c r="C96" i="1" l="1"/>
  <c r="E96" i="1"/>
  <c r="D96" i="1"/>
  <c r="C91" i="1"/>
  <c r="D89" i="1" l="1"/>
  <c r="D88" i="1"/>
  <c r="D87" i="1"/>
  <c r="D85" i="1"/>
  <c r="D90" i="1"/>
  <c r="D91" i="1" l="1"/>
</calcChain>
</file>

<file path=xl/sharedStrings.xml><?xml version="1.0" encoding="utf-8"?>
<sst xmlns="http://schemas.openxmlformats.org/spreadsheetml/2006/main" count="176" uniqueCount="123">
  <si>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</si>
  <si>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</si>
  <si>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</si>
  <si>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</si>
  <si>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</si>
  <si>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</si>
  <si>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</si>
  <si>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</si>
  <si>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</si>
  <si>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</si>
  <si>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</si>
  <si>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</si>
  <si>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</si>
  <si>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</si>
  <si>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</si>
  <si>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</si>
  <si>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</si>
  <si>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</si>
  <si>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</si>
  <si>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</si>
  <si>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</si>
  <si>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</si>
  <si>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</si>
  <si>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</si>
  <si>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</si>
  <si>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JM</t>
  </si>
  <si>
    <t>Subtotal Costo Maquinaria</t>
  </si>
  <si>
    <t>INSUMOS</t>
  </si>
  <si>
    <t>Insumos</t>
  </si>
  <si>
    <t>Unidad (Kg/l/u)</t>
  </si>
  <si>
    <t>Cantidad (Kg/l/u)</t>
  </si>
  <si>
    <t>FERTILIZANTES</t>
  </si>
  <si>
    <t>INSECTICIDAS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</si>
  <si>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</si>
  <si>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</si>
  <si>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</si>
  <si>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</si>
  <si>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</si>
  <si>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</si>
  <si>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</si>
  <si>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</si>
  <si>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</si>
  <si>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</si>
  <si>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</si>
  <si>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</si>
  <si>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</si>
  <si>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</si>
  <si>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</si>
  <si>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</si>
  <si>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</si>
  <si>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</si>
  <si>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</si>
  <si>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</si>
  <si>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</si>
  <si>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</si>
  <si>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</si>
  <si>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</si>
  <si>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DEL MAULE</t>
  </si>
  <si>
    <t xml:space="preserve"> </t>
  </si>
  <si>
    <t>MEDIO</t>
  </si>
  <si>
    <t>Subtotal Insumos</t>
  </si>
  <si>
    <t>ESCENARIOS COSTO UNITARIO  ($/caj)</t>
  </si>
  <si>
    <t>Rendimiento (caj/hà)</t>
  </si>
  <si>
    <t>Costo unitario ($/caj) (*)</t>
  </si>
  <si>
    <t>N° Jornadas/HA.</t>
  </si>
  <si>
    <t>N° Jornadas/HA</t>
  </si>
  <si>
    <t>Cantidad (Kg/l/u)/HA</t>
  </si>
  <si>
    <t xml:space="preserve">ACELGA </t>
  </si>
  <si>
    <t>SIN ESPECIFICAR</t>
  </si>
  <si>
    <t>ABRIL-AGOSTO</t>
  </si>
  <si>
    <t>MERCADO INTERNO</t>
  </si>
  <si>
    <t>AGUA RIEGO</t>
  </si>
  <si>
    <t>SEMILLAS (Corriente)</t>
  </si>
  <si>
    <t>kg</t>
  </si>
  <si>
    <t>ha</t>
  </si>
  <si>
    <t>FUNGICIDA</t>
  </si>
  <si>
    <t>HERBICIDAS</t>
  </si>
  <si>
    <t>L</t>
  </si>
  <si>
    <t>kwh</t>
  </si>
  <si>
    <t>PRECIO ESPERADO ($/ATADO.)</t>
  </si>
  <si>
    <r>
      <rPr>
        <u/>
        <sz val="7"/>
        <color indexed="8"/>
        <rFont val="Arial Narrow"/>
        <family val="2"/>
      </rPr>
      <t>Notas</t>
    </r>
    <r>
      <rPr>
        <sz val="7"/>
        <color indexed="8"/>
        <rFont val="Arial Narrow"/>
        <family val="2"/>
      </rPr>
      <t>:</t>
    </r>
  </si>
  <si>
    <t>RENDIMIENTO (ATADOS/Há.)</t>
  </si>
  <si>
    <t>N/A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</si>
  <si>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</si>
  <si>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t>SIEMBRA DEL ALMACIGO</t>
  </si>
  <si>
    <t>RIEGO</t>
  </si>
  <si>
    <t>TRANSPLANTE</t>
  </si>
  <si>
    <t>LIMPIA MANUAL Y AZADÓN</t>
  </si>
  <si>
    <t>ACARREO INSUMOS Y COSECHA</t>
  </si>
  <si>
    <t>APLICACIÓN FERTILIZANTES</t>
  </si>
  <si>
    <t>APLICACIÓN DE AGROQUÍMICOS</t>
  </si>
  <si>
    <t>COSECHA</t>
  </si>
  <si>
    <t>ENERO</t>
  </si>
  <si>
    <t>ENE-AGO</t>
  </si>
  <si>
    <t>FEBRERO</t>
  </si>
  <si>
    <t>FEB-MAY</t>
  </si>
  <si>
    <t>FEB-AGO</t>
  </si>
  <si>
    <t>FEB-JUN</t>
  </si>
  <si>
    <t>ABR-AGO</t>
  </si>
  <si>
    <t>ARADURA</t>
  </si>
  <si>
    <t>RASTRAJE</t>
  </si>
  <si>
    <t>ACEQUIADORA</t>
  </si>
  <si>
    <t>MELGADURA Y APLICAR FERTILIZANTES</t>
  </si>
  <si>
    <t>APLICACIÓN DE PESTICIDAS</t>
  </si>
  <si>
    <t>ACARREO DE INSUMOS</t>
  </si>
  <si>
    <t>ENE-FEB</t>
  </si>
  <si>
    <t>ALMACIGO,PREPARACIÓN SUELO Y LABORES</t>
  </si>
  <si>
    <t>UREA</t>
  </si>
  <si>
    <t>SUPERFOSFATO TRIPLE</t>
  </si>
  <si>
    <t>SALITRE POTASICO</t>
  </si>
  <si>
    <t>POLYBEN 50 WP</t>
  </si>
  <si>
    <t>KARATE ZEON</t>
  </si>
  <si>
    <t>PIRIMOR GOLD</t>
  </si>
  <si>
    <t>DICIEMBRE</t>
  </si>
  <si>
    <t>MAR-JUL</t>
  </si>
  <si>
    <t>MAY-JUL</t>
  </si>
  <si>
    <t>FEB-JUL</t>
  </si>
  <si>
    <t>ELECTRICIDAD RIEGO</t>
  </si>
  <si>
    <t>ANALISIS DE SUELO</t>
  </si>
  <si>
    <t>ENE-AGOSTO</t>
  </si>
  <si>
    <t>NOV-DIC</t>
  </si>
  <si>
    <t>JUNIO-2022</t>
  </si>
  <si>
    <t>SAN CLEMENTE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</si>
</sst>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1" formatCode="_ * #,##0_ ;_ * \-#,##0_ ;_ * &quot;-&quot;_ ;_ @_ "/>
    <numFmt numFmtId="43" formatCode="_ * #,##0.00_ ;_ * \-#,##0.00_ ;_ * &quot;-&quot;??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_-* #,##0_-;\-* #,##0_-;_-* &quot;-&quot;??_-;_-@_-"/>
    <numFmt numFmtId="167" formatCode="_-* #,##0.00\ _€_-;\-* #,##0.00\ _€_-;_-* &quot;-&quot;??\ _€_-;_-@_-"/>
    <numFmt numFmtId="168" formatCode="_-* #,##0.00\ _P_t_s_-;\-* #,##0.00\ _P_t_s_-;_-* &quot;-&quot;??\ _P_t_s_-;_-@_-"/>
  </numFmts>
  <fonts count="23" x14ac:knownFonts="1">
    <font>
      <sz val="11"/>
      <color indexed="8"/>
      <name val="Calibri"/>
    </font>
    <font>
      <b/>
      <sz val="11"/>
      <color indexed="8"/>
      <name val="Calibri"/>
      <family val="2"/>
    </font>
    <font>
      <sz val="8"/>
      <color indexed="8"/>
      <name val="Arial Narrow"/>
      <family val="2"/>
    </font>
    <font>
      <sz val="11"/>
      <color indexed="8"/>
      <name val="Calibri"/>
      <family val="2"/>
    </font>
    <font>
      <sz val="7"/>
      <color indexed="8"/>
      <name val="Calibri"/>
      <family val="2"/>
    </font>
    <font>
      <sz val="11"/>
      <color indexed="8"/>
      <name val="Calibri"/>
      <family val="2"/>
    </font>
    <font>
      <b/>
      <sz val="8"/>
      <color indexed="9"/>
      <name val="Arial Narrow"/>
      <family val="2"/>
    </font>
    <font>
      <sz val="11"/>
      <color indexed="8"/>
      <name val="Calibri"/>
    </font>
    <font>
      <sz val="10"/>
      <name val="Arial"/>
      <family val="2"/>
    </font>
    <font>
      <sz val="8"/>
      <color theme="1"/>
      <name val="Arial Narrow"/>
      <family val="2"/>
    </font>
    <font>
      <sz val="8"/>
      <name val="Arial Narrow"/>
      <family val="2"/>
    </font>
    <font>
      <b/>
      <sz val="8"/>
      <name val="Arial Narrow"/>
      <family val="2"/>
    </font>
    <font>
      <b/>
      <i/>
      <sz val="8"/>
      <name val="Arial Narrow"/>
      <family val="2"/>
    </font>
    <font>
      <b/>
      <sz val="9"/>
      <color indexed="9"/>
      <name val="Arial Narrow"/>
      <family val="2"/>
    </font>
    <font>
      <sz val="7"/>
      <color indexed="9"/>
      <name val="Arial Narrow"/>
      <family val="2"/>
    </font>
    <font>
      <sz val="7"/>
      <color indexed="8"/>
      <name val="Arial Narrow"/>
      <family val="2"/>
    </font>
    <font>
      <u/>
      <sz val="7"/>
      <color indexed="8"/>
      <name val="Arial Narrow"/>
      <family val="2"/>
    </font>
    <font>
      <b/>
      <sz val="7"/>
      <color indexed="15"/>
      <name val="Arial Narrow"/>
      <family val="2"/>
    </font>
    <font>
      <b/>
      <sz val="7"/>
      <color indexed="8"/>
      <name val="Arial Narrow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b/>
      <i/>
      <sz val="8"/>
      <color indexed="9"/>
      <name val="Arial Narrow"/>
      <family val="2"/>
    </font>
    <font>
      <b/>
      <sz val="7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 applyNumberFormat="0" applyFill="0" applyBorder="0" applyProtection="0"/>
    <xf numFmtId="41" fontId="5" fillId="0" borderId="0" applyFont="0" applyFill="0" applyBorder="0" applyAlignment="0" applyProtection="0"/>
    <xf numFmtId="0" fontId="8" fillId="0" borderId="1"/>
    <xf numFmtId="43" fontId="7" fillId="0" borderId="0" applyFont="0" applyFill="0" applyBorder="0" applyAlignment="0" applyProtection="0"/>
    <xf numFmtId="167" fontId="8" fillId="0" borderId="1" applyFont="0" applyFill="0" applyBorder="0" applyAlignment="0" applyProtection="0"/>
  </cellStyleXfs>
  <cellXfs count="127">
    <xf numFmtId="0" fontId="0" fillId="0" borderId="0" xfId="0" applyFont="1" applyAlignment="1"/>
    <xf numFmtId="0" fontId="0" fillId="0" borderId="0" xfId="0" applyNumberFormat="1" applyFont="1" applyAlignment="1"/>
    <xf numFmtId="0" fontId="0" fillId="0" borderId="1" xfId="0" applyNumberFormat="1" applyFont="1" applyBorder="1" applyAlignment="1"/>
    <xf numFmtId="0" fontId="0" fillId="0" borderId="0" xfId="0" applyNumberFormat="1" applyFont="1" applyAlignment="1">
      <alignment horizontal="left" vertical="top"/>
    </xf>
    <xf numFmtId="0" fontId="1" fillId="0" borderId="0" xfId="0" applyNumberFormat="1" applyFont="1" applyAlignment="1"/>
    <xf numFmtId="0" fontId="1" fillId="0" borderId="0" xfId="0" applyNumberFormat="1" applyFont="1" applyAlignment="1">
      <alignment horizontal="left" vertical="top"/>
    </xf>
    <xf numFmtId="0" fontId="1" fillId="0" borderId="0" xfId="0" applyFont="1" applyAlignment="1"/>
    <xf numFmtId="0" fontId="1" fillId="0" borderId="1" xfId="0" applyNumberFormat="1" applyFont="1" applyBorder="1" applyAlignment="1"/>
    <xf numFmtId="0" fontId="1" fillId="9" borderId="0" xfId="0" applyNumberFormat="1" applyFont="1" applyFill="1" applyAlignment="1"/>
    <xf numFmtId="0" fontId="1" fillId="9" borderId="0" xfId="0" applyNumberFormat="1" applyFont="1" applyFill="1" applyAlignment="1">
      <alignment horizontal="left" vertical="top"/>
    </xf>
    <xf numFmtId="0" fontId="1" fillId="9" borderId="0" xfId="0" applyFont="1" applyFill="1" applyAlignment="1"/>
    <xf numFmtId="49" fontId="2" fillId="2" borderId="10" xfId="0" applyNumberFormat="1" applyFont="1" applyFill="1" applyBorder="1" applyAlignment="1">
      <alignment vertical="center" wrapText="1"/>
    </xf>
    <xf numFmtId="0" fontId="0" fillId="2" borderId="1" xfId="0" applyFont="1" applyFill="1" applyBorder="1" applyAlignment="1"/>
    <xf numFmtId="0" fontId="1" fillId="2" borderId="1" xfId="0" applyFont="1" applyFill="1" applyBorder="1" applyAlignment="1"/>
    <xf numFmtId="0" fontId="2" fillId="2" borderId="1" xfId="0" applyFont="1" applyFill="1" applyBorder="1" applyAlignment="1"/>
    <xf numFmtId="0" fontId="1" fillId="9" borderId="1" xfId="0" applyFont="1" applyFill="1" applyBorder="1" applyAlignment="1"/>
    <xf numFmtId="49" fontId="6" fillId="9" borderId="1" xfId="0" applyNumberFormat="1" applyFont="1" applyFill="1" applyBorder="1" applyAlignment="1">
      <alignment vertical="center"/>
    </xf>
    <xf numFmtId="0" fontId="6" fillId="9" borderId="1" xfId="0" applyFont="1" applyFill="1" applyBorder="1" applyAlignment="1">
      <alignment horizontal="center" vertical="center"/>
    </xf>
    <xf numFmtId="0" fontId="6" fillId="9" borderId="1" xfId="0" applyFont="1" applyFill="1" applyBorder="1" applyAlignment="1">
      <alignment vertical="center"/>
    </xf>
    <xf numFmtId="0" fontId="1" fillId="9" borderId="1" xfId="0" applyNumberFormat="1" applyFont="1" applyFill="1" applyBorder="1" applyAlignment="1"/>
    <xf numFmtId="0" fontId="3" fillId="0" borderId="1" xfId="0" applyNumberFormat="1" applyFont="1" applyBorder="1" applyAlignment="1"/>
    <xf numFmtId="0" fontId="13" fillId="5" borderId="1" xfId="0" applyFont="1" applyFill="1" applyBorder="1" applyAlignment="1">
      <alignment vertical="center"/>
    </xf>
    <xf numFmtId="0" fontId="13" fillId="3" borderId="1" xfId="0" applyFont="1" applyFill="1" applyBorder="1" applyAlignment="1">
      <alignment vertical="center"/>
    </xf>
    <xf numFmtId="0" fontId="14" fillId="2" borderId="1" xfId="0" applyFont="1" applyFill="1" applyBorder="1" applyAlignment="1">
      <alignment vertical="center"/>
    </xf>
    <xf numFmtId="49" fontId="15" fillId="2" borderId="1" xfId="0" applyNumberFormat="1" applyFont="1" applyFill="1" applyBorder="1" applyAlignment="1">
      <alignment vertical="center"/>
    </xf>
    <xf numFmtId="0" fontId="15" fillId="2" borderId="1" xfId="0" applyFont="1" applyFill="1" applyBorder="1" applyAlignment="1"/>
    <xf numFmtId="0" fontId="15" fillId="2" borderId="1" xfId="0" applyFont="1" applyFill="1" applyBorder="1" applyAlignment="1">
      <alignment vertical="center"/>
    </xf>
    <xf numFmtId="0" fontId="15" fillId="6" borderId="1" xfId="0" applyFont="1" applyFill="1" applyBorder="1" applyAlignment="1"/>
    <xf numFmtId="0" fontId="14" fillId="6" borderId="1" xfId="0" applyFont="1" applyFill="1" applyBorder="1" applyAlignment="1">
      <alignment vertical="center"/>
    </xf>
    <xf numFmtId="0" fontId="15" fillId="6" borderId="1" xfId="0" applyFont="1" applyFill="1" applyBorder="1" applyAlignment="1">
      <alignment vertical="center"/>
    </xf>
    <xf numFmtId="0" fontId="20" fillId="2" borderId="1" xfId="0" applyFont="1" applyFill="1" applyBorder="1" applyAlignment="1"/>
    <xf numFmtId="0" fontId="2" fillId="2" borderId="1" xfId="0" applyFont="1" applyFill="1" applyBorder="1" applyAlignment="1">
      <alignment wrapText="1"/>
    </xf>
    <xf numFmtId="14" fontId="2" fillId="2" borderId="1" xfId="0" applyNumberFormat="1" applyFont="1" applyFill="1" applyBorder="1" applyAlignment="1"/>
    <xf numFmtId="3" fontId="9" fillId="0" borderId="1" xfId="0" applyNumberFormat="1" applyFont="1" applyBorder="1" applyAlignment="1">
      <alignment horizontal="right"/>
    </xf>
    <xf numFmtId="0" fontId="2" fillId="2" borderId="1" xfId="0" applyFont="1" applyFill="1" applyBorder="1" applyAlignment="1">
      <alignment horizontal="left"/>
    </xf>
    <xf numFmtId="0" fontId="20" fillId="2" borderId="1" xfId="0" applyFont="1" applyFill="1" applyBorder="1" applyAlignment="1">
      <alignment vertical="center"/>
    </xf>
    <xf numFmtId="3" fontId="20" fillId="2" borderId="1" xfId="0" applyNumberFormat="1" applyFont="1" applyFill="1" applyBorder="1" applyAlignment="1"/>
    <xf numFmtId="0" fontId="20" fillId="2" borderId="1" xfId="0" applyFont="1" applyFill="1" applyBorder="1" applyAlignment="1">
      <alignment horizontal="center" vertical="center"/>
    </xf>
    <xf numFmtId="3" fontId="6" fillId="9" borderId="1" xfId="0" applyNumberFormat="1" applyFont="1" applyFill="1" applyBorder="1" applyAlignment="1">
      <alignment vertical="center"/>
    </xf>
    <xf numFmtId="164" fontId="19" fillId="2" borderId="1" xfId="0" applyNumberFormat="1" applyFont="1" applyFill="1" applyBorder="1" applyAlignment="1">
      <alignment vertical="center"/>
    </xf>
    <xf numFmtId="164" fontId="2" fillId="2" borderId="1" xfId="0" applyNumberFormat="1" applyFont="1" applyFill="1" applyBorder="1" applyAlignment="1">
      <alignment vertical="center"/>
    </xf>
    <xf numFmtId="0" fontId="2" fillId="0" borderId="1" xfId="0" applyNumberFormat="1" applyFont="1" applyBorder="1" applyAlignment="1"/>
    <xf numFmtId="49" fontId="6" fillId="3" borderId="10" xfId="0" applyNumberFormat="1" applyFont="1" applyFill="1" applyBorder="1" applyAlignment="1">
      <alignment vertical="center" wrapText="1"/>
    </xf>
    <xf numFmtId="49" fontId="20" fillId="2" borderId="10" xfId="0" applyNumberFormat="1" applyFont="1" applyFill="1" applyBorder="1" applyAlignment="1">
      <alignment horizontal="right"/>
    </xf>
    <xf numFmtId="0" fontId="9" fillId="0" borderId="10" xfId="0" applyFont="1" applyBorder="1" applyAlignment="1">
      <alignment horizontal="right" vertical="center"/>
    </xf>
    <xf numFmtId="49" fontId="2" fillId="2" borderId="10" xfId="0" applyNumberFormat="1" applyFont="1" applyFill="1" applyBorder="1" applyAlignment="1">
      <alignment horizontal="right"/>
    </xf>
    <xf numFmtId="49" fontId="2" fillId="2" borderId="10" xfId="0" applyNumberFormat="1" applyFont="1" applyFill="1" applyBorder="1" applyAlignment="1">
      <alignment horizontal="right" wrapText="1"/>
    </xf>
    <xf numFmtId="3" fontId="10" fillId="0" borderId="10" xfId="0" applyNumberFormat="1" applyFont="1" applyBorder="1" applyAlignment="1">
      <alignment horizontal="right" vertical="center"/>
    </xf>
    <xf numFmtId="1" fontId="9" fillId="0" borderId="10" xfId="0" applyNumberFormat="1" applyFont="1" applyBorder="1" applyAlignment="1">
      <alignment horizontal="right" vertical="center"/>
    </xf>
    <xf numFmtId="49" fontId="2" fillId="2" borderId="10" xfId="0" applyNumberFormat="1" applyFont="1" applyFill="1" applyBorder="1" applyAlignment="1"/>
    <xf numFmtId="0" fontId="2" fillId="2" borderId="10" xfId="0" applyFont="1" applyFill="1" applyBorder="1" applyAlignment="1"/>
    <xf numFmtId="3" fontId="9" fillId="0" borderId="10" xfId="0" applyNumberFormat="1" applyFont="1" applyBorder="1" applyAlignment="1">
      <alignment horizontal="right" vertical="center"/>
    </xf>
    <xf numFmtId="49" fontId="6" fillId="5" borderId="10" xfId="0" applyNumberFormat="1" applyFont="1" applyFill="1" applyBorder="1" applyAlignment="1">
      <alignment vertical="center"/>
    </xf>
    <xf numFmtId="49" fontId="6" fillId="3" borderId="10" xfId="0" applyNumberFormat="1" applyFont="1" applyFill="1" applyBorder="1" applyAlignment="1">
      <alignment horizontal="center" vertical="center" wrapText="1"/>
    </xf>
    <xf numFmtId="0" fontId="10" fillId="9" borderId="10" xfId="0" applyFont="1" applyFill="1" applyBorder="1" applyAlignment="1">
      <alignment horizontal="left" wrapText="1"/>
    </xf>
    <xf numFmtId="0" fontId="10" fillId="0" borderId="10" xfId="2" applyFont="1" applyBorder="1" applyAlignment="1">
      <alignment vertical="center"/>
    </xf>
    <xf numFmtId="49" fontId="6" fillId="3" borderId="10" xfId="0" applyNumberFormat="1" applyFont="1" applyFill="1" applyBorder="1" applyAlignment="1">
      <alignment vertical="center"/>
    </xf>
    <xf numFmtId="0" fontId="10" fillId="9" borderId="10" xfId="0" applyFont="1" applyFill="1" applyBorder="1" applyAlignment="1">
      <alignment horizontal="center" vertical="center" wrapText="1"/>
    </xf>
    <xf numFmtId="166" fontId="10" fillId="9" borderId="10" xfId="3" applyNumberFormat="1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/>
    </xf>
    <xf numFmtId="3" fontId="10" fillId="0" borderId="10" xfId="4" applyNumberFormat="1" applyFont="1" applyFill="1" applyBorder="1" applyAlignment="1">
      <alignment horizontal="center" vertical="center" wrapText="1"/>
    </xf>
    <xf numFmtId="166" fontId="9" fillId="0" borderId="10" xfId="3" applyNumberFormat="1" applyFont="1" applyBorder="1" applyAlignment="1">
      <alignment vertical="center"/>
    </xf>
    <xf numFmtId="0" fontId="6" fillId="3" borderId="10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vertical="center"/>
    </xf>
    <xf numFmtId="3" fontId="6" fillId="3" borderId="10" xfId="0" applyNumberFormat="1" applyFont="1" applyFill="1" applyBorder="1" applyAlignment="1">
      <alignment vertical="center"/>
    </xf>
    <xf numFmtId="49" fontId="6" fillId="3" borderId="10" xfId="0" applyNumberFormat="1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vertical="center"/>
    </xf>
    <xf numFmtId="0" fontId="2" fillId="2" borderId="10" xfId="0" applyFont="1" applyFill="1" applyBorder="1" applyAlignment="1">
      <alignment horizontal="center" vertical="center"/>
    </xf>
    <xf numFmtId="41" fontId="2" fillId="2" borderId="10" xfId="1" applyFont="1" applyFill="1" applyBorder="1" applyAlignment="1">
      <alignment vertical="center"/>
    </xf>
    <xf numFmtId="41" fontId="6" fillId="3" borderId="10" xfId="1" applyFont="1" applyFill="1" applyBorder="1" applyAlignment="1">
      <alignment vertical="center"/>
    </xf>
    <xf numFmtId="0" fontId="10" fillId="0" borderId="10" xfId="0" applyFont="1" applyBorder="1" applyAlignment="1">
      <alignment horizontal="center" vertical="center"/>
    </xf>
    <xf numFmtId="168" fontId="10" fillId="0" borderId="10" xfId="4" applyNumberFormat="1" applyFont="1" applyFill="1" applyBorder="1" applyAlignment="1">
      <alignment vertical="center" wrapText="1"/>
    </xf>
    <xf numFmtId="166" fontId="10" fillId="0" borderId="10" xfId="3" applyNumberFormat="1" applyFont="1" applyBorder="1" applyAlignment="1">
      <alignment vertical="center"/>
    </xf>
    <xf numFmtId="2" fontId="11" fillId="0" borderId="10" xfId="2" applyNumberFormat="1" applyFont="1" applyBorder="1" applyAlignment="1">
      <alignment vertical="center"/>
    </xf>
    <xf numFmtId="2" fontId="10" fillId="0" borderId="10" xfId="2" applyNumberFormat="1" applyFont="1" applyBorder="1" applyAlignment="1">
      <alignment vertical="center"/>
    </xf>
    <xf numFmtId="2" fontId="12" fillId="0" borderId="10" xfId="2" applyNumberFormat="1" applyFont="1" applyBorder="1" applyAlignment="1">
      <alignment vertical="center"/>
    </xf>
    <xf numFmtId="2" fontId="10" fillId="0" borderId="10" xfId="4" applyNumberFormat="1" applyFont="1" applyFill="1" applyBorder="1" applyAlignment="1">
      <alignment horizontal="center" vertical="center"/>
    </xf>
    <xf numFmtId="3" fontId="10" fillId="0" borderId="10" xfId="4" applyNumberFormat="1" applyFont="1" applyFill="1" applyBorder="1" applyAlignment="1">
      <alignment horizontal="center" vertical="center"/>
    </xf>
    <xf numFmtId="2" fontId="9" fillId="0" borderId="10" xfId="0" applyNumberFormat="1" applyFont="1" applyBorder="1" applyAlignment="1">
      <alignment horizontal="center" vertical="center"/>
    </xf>
    <xf numFmtId="166" fontId="10" fillId="0" borderId="10" xfId="3" applyNumberFormat="1" applyFont="1" applyFill="1" applyBorder="1" applyAlignment="1">
      <alignment vertical="center"/>
    </xf>
    <xf numFmtId="49" fontId="13" fillId="5" borderId="11" xfId="0" applyNumberFormat="1" applyFont="1" applyFill="1" applyBorder="1" applyAlignment="1">
      <alignment vertical="center"/>
    </xf>
    <xf numFmtId="0" fontId="13" fillId="5" borderId="12" xfId="0" applyFont="1" applyFill="1" applyBorder="1" applyAlignment="1">
      <alignment vertical="center"/>
    </xf>
    <xf numFmtId="164" fontId="13" fillId="5" borderId="13" xfId="0" applyNumberFormat="1" applyFont="1" applyFill="1" applyBorder="1" applyAlignment="1">
      <alignment vertical="center"/>
    </xf>
    <xf numFmtId="49" fontId="13" fillId="3" borderId="14" xfId="0" applyNumberFormat="1" applyFont="1" applyFill="1" applyBorder="1" applyAlignment="1">
      <alignment vertical="center"/>
    </xf>
    <xf numFmtId="164" fontId="13" fillId="3" borderId="15" xfId="0" applyNumberFormat="1" applyFont="1" applyFill="1" applyBorder="1" applyAlignment="1">
      <alignment vertical="center"/>
    </xf>
    <xf numFmtId="49" fontId="13" fillId="5" borderId="14" xfId="0" applyNumberFormat="1" applyFont="1" applyFill="1" applyBorder="1" applyAlignment="1">
      <alignment vertical="center"/>
    </xf>
    <xf numFmtId="164" fontId="13" fillId="5" borderId="15" xfId="0" applyNumberFormat="1" applyFont="1" applyFill="1" applyBorder="1" applyAlignment="1">
      <alignment vertical="center"/>
    </xf>
    <xf numFmtId="49" fontId="13" fillId="5" borderId="16" xfId="0" applyNumberFormat="1" applyFont="1" applyFill="1" applyBorder="1" applyAlignment="1">
      <alignment vertical="center"/>
    </xf>
    <xf numFmtId="0" fontId="13" fillId="5" borderId="17" xfId="0" applyFont="1" applyFill="1" applyBorder="1" applyAlignment="1">
      <alignment vertical="center"/>
    </xf>
    <xf numFmtId="164" fontId="13" fillId="5" borderId="18" xfId="0" applyNumberFormat="1" applyFont="1" applyFill="1" applyBorder="1" applyAlignment="1">
      <alignment vertical="center"/>
    </xf>
    <xf numFmtId="0" fontId="15" fillId="0" borderId="1" xfId="0" applyNumberFormat="1" applyFont="1" applyBorder="1" applyAlignment="1"/>
    <xf numFmtId="0" fontId="4" fillId="0" borderId="1" xfId="0" applyNumberFormat="1" applyFont="1" applyBorder="1" applyAlignment="1"/>
    <xf numFmtId="49" fontId="15" fillId="2" borderId="2" xfId="0" applyNumberFormat="1" applyFont="1" applyFill="1" applyBorder="1" applyAlignment="1">
      <alignment vertical="center"/>
    </xf>
    <xf numFmtId="0" fontId="15" fillId="2" borderId="3" xfId="0" applyFont="1" applyFill="1" applyBorder="1" applyAlignment="1"/>
    <xf numFmtId="0" fontId="15" fillId="2" borderId="4" xfId="0" applyFont="1" applyFill="1" applyBorder="1" applyAlignment="1"/>
    <xf numFmtId="49" fontId="15" fillId="2" borderId="5" xfId="0" applyNumberFormat="1" applyFont="1" applyFill="1" applyBorder="1" applyAlignment="1">
      <alignment vertical="center"/>
    </xf>
    <xf numFmtId="0" fontId="15" fillId="2" borderId="6" xfId="0" applyFont="1" applyFill="1" applyBorder="1" applyAlignment="1"/>
    <xf numFmtId="49" fontId="15" fillId="2" borderId="7" xfId="0" applyNumberFormat="1" applyFont="1" applyFill="1" applyBorder="1" applyAlignment="1">
      <alignment vertical="center"/>
    </xf>
    <xf numFmtId="0" fontId="15" fillId="2" borderId="8" xfId="0" applyFont="1" applyFill="1" applyBorder="1" applyAlignment="1"/>
    <xf numFmtId="0" fontId="15" fillId="2" borderId="9" xfId="0" applyFont="1" applyFill="1" applyBorder="1" applyAlignment="1"/>
    <xf numFmtId="0" fontId="15" fillId="8" borderId="10" xfId="0" applyFont="1" applyFill="1" applyBorder="1" applyAlignment="1"/>
    <xf numFmtId="49" fontId="18" fillId="7" borderId="10" xfId="0" applyNumberFormat="1" applyFont="1" applyFill="1" applyBorder="1" applyAlignment="1">
      <alignment vertical="center"/>
    </xf>
    <xf numFmtId="49" fontId="18" fillId="7" borderId="10" xfId="0" applyNumberFormat="1" applyFont="1" applyFill="1" applyBorder="1" applyAlignment="1">
      <alignment horizontal="center" vertical="center"/>
    </xf>
    <xf numFmtId="49" fontId="18" fillId="7" borderId="10" xfId="0" applyNumberFormat="1" applyFont="1" applyFill="1" applyBorder="1" applyAlignment="1"/>
    <xf numFmtId="49" fontId="18" fillId="2" borderId="10" xfId="0" applyNumberFormat="1" applyFont="1" applyFill="1" applyBorder="1" applyAlignment="1">
      <alignment vertical="center"/>
    </xf>
    <xf numFmtId="3" fontId="22" fillId="9" borderId="10" xfId="0" applyNumberFormat="1" applyFont="1" applyFill="1" applyBorder="1" applyAlignment="1">
      <alignment vertical="center"/>
    </xf>
    <xf numFmtId="9" fontId="15" fillId="2" borderId="10" xfId="0" applyNumberFormat="1" applyFont="1" applyFill="1" applyBorder="1" applyAlignment="1"/>
    <xf numFmtId="41" fontId="18" fillId="2" borderId="10" xfId="0" applyNumberFormat="1" applyFont="1" applyFill="1" applyBorder="1" applyAlignment="1">
      <alignment vertical="center"/>
    </xf>
    <xf numFmtId="3" fontId="18" fillId="2" borderId="10" xfId="0" applyNumberFormat="1" applyFont="1" applyFill="1" applyBorder="1" applyAlignment="1">
      <alignment vertical="center"/>
    </xf>
    <xf numFmtId="165" fontId="18" fillId="2" borderId="10" xfId="0" applyNumberFormat="1" applyFont="1" applyFill="1" applyBorder="1" applyAlignment="1">
      <alignment vertical="center"/>
    </xf>
    <xf numFmtId="165" fontId="18" fillId="7" borderId="10" xfId="0" applyNumberFormat="1" applyFont="1" applyFill="1" applyBorder="1" applyAlignment="1">
      <alignment vertical="center"/>
    </xf>
    <xf numFmtId="9" fontId="18" fillId="7" borderId="10" xfId="0" applyNumberFormat="1" applyFont="1" applyFill="1" applyBorder="1" applyAlignment="1">
      <alignment vertical="center"/>
    </xf>
    <xf numFmtId="0" fontId="14" fillId="8" borderId="10" xfId="0" applyFont="1" applyFill="1" applyBorder="1" applyAlignment="1">
      <alignment vertical="center"/>
    </xf>
    <xf numFmtId="49" fontId="17" fillId="8" borderId="10" xfId="0" applyNumberFormat="1" applyFont="1" applyFill="1" applyBorder="1" applyAlignment="1">
      <alignment vertical="center"/>
    </xf>
    <xf numFmtId="41" fontId="18" fillId="7" borderId="10" xfId="1" applyFont="1" applyFill="1" applyBorder="1" applyAlignment="1">
      <alignment vertical="center"/>
    </xf>
    <xf numFmtId="0" fontId="9" fillId="0" borderId="10" xfId="0" applyFont="1" applyBorder="1" applyAlignment="1">
      <alignment horizontal="right" vertical="center" wrapText="1"/>
    </xf>
    <xf numFmtId="49" fontId="17" fillId="8" borderId="10" xfId="0" applyNumberFormat="1" applyFont="1" applyFill="1" applyBorder="1" applyAlignment="1">
      <alignment vertical="center"/>
    </xf>
    <xf numFmtId="0" fontId="18" fillId="8" borderId="10" xfId="0" applyFont="1" applyFill="1" applyBorder="1" applyAlignment="1">
      <alignment vertical="center"/>
    </xf>
    <xf numFmtId="49" fontId="2" fillId="2" borderId="10" xfId="0" applyNumberFormat="1" applyFont="1" applyFill="1" applyBorder="1" applyAlignment="1">
      <alignment wrapText="1"/>
    </xf>
    <xf numFmtId="0" fontId="2" fillId="2" borderId="10" xfId="0" applyFont="1" applyFill="1" applyBorder="1" applyAlignment="1">
      <alignment wrapText="1"/>
    </xf>
    <xf numFmtId="49" fontId="6" fillId="3" borderId="10" xfId="0" applyNumberFormat="1" applyFont="1" applyFill="1" applyBorder="1" applyAlignment="1">
      <alignment wrapText="1"/>
    </xf>
    <xf numFmtId="0" fontId="6" fillId="4" borderId="10" xfId="0" applyFont="1" applyFill="1" applyBorder="1" applyAlignment="1">
      <alignment wrapText="1"/>
    </xf>
    <xf numFmtId="49" fontId="2" fillId="2" borderId="10" xfId="0" applyNumberFormat="1" applyFont="1" applyFill="1" applyBorder="1" applyAlignment="1"/>
    <xf numFmtId="0" fontId="2" fillId="2" borderId="10" xfId="0" applyFont="1" applyFill="1" applyBorder="1" applyAlignment="1"/>
    <xf numFmtId="49" fontId="21" fillId="3" borderId="10" xfId="0" applyNumberFormat="1" applyFont="1" applyFill="1" applyBorder="1" applyAlignment="1">
      <alignment horizontal="center" vertical="center"/>
    </xf>
    <xf numFmtId="0" fontId="21" fillId="4" borderId="10" xfId="0" applyFont="1" applyFill="1" applyBorder="1" applyAlignment="1">
      <alignment horizontal="center" vertical="center"/>
    </xf>
    <xf numFmtId="49" fontId="2" fillId="9" borderId="10" xfId="0" applyNumberFormat="1" applyFont="1" applyFill="1" applyBorder="1" applyAlignment="1">
      <alignment horizontal="right" wrapText="1"/>
    </xf>
  </cellXfs>
  <cellStyles count="5">
    <cellStyle name="Millares" xfId="3" builtinId="3"/>
    <cellStyle name="Millares [0]" xfId="1" builtinId="6"/>
    <cellStyle name="Millares 2" xfId="4"/>
    <cellStyle name="Normal" xfId="0" builtinId="0"/>
    <cellStyle name="Normal 2" xfId="2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134938</xdr:rowOff>
    </xdr:from>
    <xdr:to>
      <xdr:col>7</xdr:col>
      <xdr:colOff>0</xdr:colOff>
      <xdr:row>6</xdr:row>
      <xdr:rowOff>167022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7181" y="134938"/>
          <a:ext cx="5926591" cy="11546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101"/>
  <sheetViews>
    <sheetView showGridLines="0" tabSelected="1" zoomScale="93" zoomScaleNormal="93" zoomScaleSheetLayoutView="89" workbookViewId="0">
      <selection activeCell="K9" sqref="K9"/>
    </sheetView>
  </sheetViews>
  <sheetFormatPr baseColWidth="10" defaultColWidth="10.85546875" defaultRowHeight="11.25" customHeight="1" x14ac:dyDescent="0.25"/>
  <cols>
    <col min="1" max="1" width="4.42578125" style="2" customWidth="1"/>
    <col min="2" max="2" width="22.5703125" style="2" customWidth="1"/>
    <col min="3" max="3" width="17" style="2" customWidth="1"/>
    <col min="4" max="4" width="8" style="2" customWidth="1"/>
    <col min="5" max="5" width="14.42578125" style="2" customWidth="1"/>
    <col min="6" max="6" width="12.85546875" style="2" customWidth="1"/>
    <col min="7" max="7" width="14.140625" style="2" customWidth="1"/>
    <col min="8" max="8" width="10.85546875" style="2" customWidth="1"/>
    <col min="9" max="15" width="10.85546875" style="1" customWidth="1"/>
    <col min="16" max="16" width="10.85546875" style="3" customWidth="1"/>
    <col min="17" max="255" width="10.85546875" style="1" customWidth="1"/>
  </cols>
  <sheetData>
    <row r="1" spans="1:7" ht="15" customHeight="1" x14ac:dyDescent="0.25">
      <c r="A1" s="12"/>
      <c r="B1" s="12"/>
      <c r="C1" s="12"/>
      <c r="D1" s="12"/>
      <c r="E1" s="12"/>
      <c r="F1" s="12"/>
      <c r="G1" s="12"/>
    </row>
    <row r="2" spans="1:7" ht="15" customHeight="1" x14ac:dyDescent="0.25">
      <c r="A2" s="12"/>
      <c r="B2" s="12"/>
      <c r="C2" s="12"/>
      <c r="D2" s="12"/>
      <c r="E2" s="12"/>
      <c r="F2" s="12"/>
      <c r="G2" s="12"/>
    </row>
    <row r="3" spans="1:7" ht="15" customHeight="1" x14ac:dyDescent="0.25">
      <c r="A3" s="12"/>
      <c r="B3" s="12"/>
      <c r="C3" s="12"/>
      <c r="D3" s="12"/>
      <c r="E3" s="12"/>
      <c r="F3" s="12"/>
      <c r="G3" s="12"/>
    </row>
    <row r="4" spans="1:7" ht="15" customHeight="1" x14ac:dyDescent="0.25">
      <c r="A4" s="12"/>
      <c r="B4" s="12"/>
      <c r="C4" s="12"/>
      <c r="D4" s="12"/>
      <c r="E4" s="12"/>
      <c r="F4" s="12"/>
      <c r="G4" s="12"/>
    </row>
    <row r="5" spans="1:7" ht="15" customHeight="1" x14ac:dyDescent="0.25">
      <c r="A5" s="12"/>
      <c r="B5" s="12"/>
      <c r="C5" s="12"/>
      <c r="D5" s="12"/>
      <c r="E5" s="12"/>
      <c r="F5" s="12"/>
      <c r="G5" s="12"/>
    </row>
    <row r="6" spans="1:7" ht="15" customHeight="1" x14ac:dyDescent="0.25">
      <c r="A6" s="12"/>
      <c r="B6" s="12"/>
      <c r="C6" s="12"/>
      <c r="D6" s="12"/>
      <c r="E6" s="12"/>
      <c r="F6" s="12"/>
      <c r="G6" s="12"/>
    </row>
    <row r="7" spans="1:7" ht="15" customHeight="1" x14ac:dyDescent="0.25">
      <c r="A7" s="12"/>
      <c r="B7" s="12"/>
      <c r="C7" s="12"/>
      <c r="D7" s="12"/>
      <c r="E7" s="12"/>
      <c r="F7" s="12"/>
      <c r="G7" s="12"/>
    </row>
    <row r="8" spans="1:7" ht="15" customHeight="1" x14ac:dyDescent="0.25">
      <c r="A8" s="12"/>
      <c r="B8" s="13"/>
      <c r="C8" s="13"/>
      <c r="D8" s="13"/>
      <c r="E8" s="13"/>
      <c r="F8" s="13"/>
      <c r="G8" s="13"/>
    </row>
    <row r="9" spans="1:7" ht="12" customHeight="1" x14ac:dyDescent="0.25">
      <c r="A9" s="12"/>
      <c r="B9" s="42" t="s">
        <v>0</v>
      </c>
      <c r="C9" s="43" t="s">
        <v>67</v>
      </c>
      <c r="D9" s="30"/>
      <c r="E9" s="120" t="s">
        <v>81</v>
      </c>
      <c r="F9" s="121"/>
      <c r="G9" s="47">
        <v>17400</v>
      </c>
    </row>
    <row r="10" spans="1:7" ht="15" x14ac:dyDescent="0.25">
      <c r="A10" s="12"/>
      <c r="B10" s="11" t="s">
        <v>1</v>
      </c>
      <c r="C10" s="44" t="s">
        <v>68</v>
      </c>
      <c r="D10" s="14"/>
      <c r="E10" s="118" t="s">
        <v>2</v>
      </c>
      <c r="F10" s="119"/>
      <c r="G10" s="44" t="s">
        <v>69</v>
      </c>
    </row>
    <row r="11" spans="1:7" ht="16.5" customHeight="1" x14ac:dyDescent="0.25">
      <c r="A11" s="12"/>
      <c r="B11" s="11" t="s">
        <v>3</v>
      </c>
      <c r="C11" s="45" t="s">
        <v>59</v>
      </c>
      <c r="D11" s="14"/>
      <c r="E11" s="118" t="s">
        <v>79</v>
      </c>
      <c r="F11" s="119"/>
      <c r="G11" s="48">
        <v>500</v>
      </c>
    </row>
    <row r="12" spans="1:7" ht="15" customHeight="1" x14ac:dyDescent="0.25">
      <c r="A12" s="12"/>
      <c r="B12" s="11" t="s">
        <v>4</v>
      </c>
      <c r="C12" s="46" t="s">
        <v>57</v>
      </c>
      <c r="D12" s="14"/>
      <c r="E12" s="49" t="s">
        <v>5</v>
      </c>
      <c r="F12" s="50"/>
      <c r="G12" s="51">
        <f>+G9*G11</f>
        <v>8700000</v>
      </c>
    </row>
    <row r="13" spans="1:7" ht="24.75" customHeight="1" x14ac:dyDescent="0.25">
      <c r="A13" s="12"/>
      <c r="B13" s="11" t="s">
        <v>6</v>
      </c>
      <c r="C13" s="126" t="s">
        <v>122</v>
      </c>
      <c r="D13" s="14"/>
      <c r="E13" s="118" t="s">
        <v>7</v>
      </c>
      <c r="F13" s="119"/>
      <c r="G13" s="115" t="s">
        <v>70</v>
      </c>
    </row>
    <row r="14" spans="1:7" ht="17.25" customHeight="1" x14ac:dyDescent="0.25">
      <c r="A14" s="12"/>
      <c r="B14" s="11" t="s">
        <v>8</v>
      </c>
      <c r="C14" s="126" t="s">
        <v>122</v>
      </c>
      <c r="D14" s="14"/>
      <c r="E14" s="118" t="s">
        <v>9</v>
      </c>
      <c r="F14" s="119"/>
      <c r="G14" s="44" t="s">
        <v>69</v>
      </c>
    </row>
    <row r="15" spans="1:7" ht="19.5" customHeight="1" x14ac:dyDescent="0.25">
      <c r="A15" s="12"/>
      <c r="B15" s="11" t="s">
        <v>10</v>
      </c>
      <c r="C15" s="45" t="s">
        <v>121</v>
      </c>
      <c r="D15" s="14"/>
      <c r="E15" s="122" t="s">
        <v>11</v>
      </c>
      <c r="F15" s="123"/>
      <c r="G15" s="44" t="s">
        <v>71</v>
      </c>
    </row>
    <row r="16" spans="1:7" ht="12" customHeight="1" x14ac:dyDescent="0.25">
      <c r="A16" s="12"/>
      <c r="B16" s="31"/>
      <c r="C16" s="32"/>
      <c r="D16" s="14"/>
      <c r="E16" s="14"/>
      <c r="F16" s="14"/>
      <c r="G16" s="33"/>
    </row>
    <row r="17" spans="1:255" ht="12" customHeight="1" x14ac:dyDescent="0.25">
      <c r="A17" s="12"/>
      <c r="B17" s="124" t="s">
        <v>12</v>
      </c>
      <c r="C17" s="125"/>
      <c r="D17" s="125"/>
      <c r="E17" s="125"/>
      <c r="F17" s="125"/>
      <c r="G17" s="125"/>
    </row>
    <row r="18" spans="1:255" ht="12.75" customHeight="1" x14ac:dyDescent="0.25">
      <c r="A18" s="12"/>
      <c r="B18" s="14"/>
      <c r="C18" s="34"/>
      <c r="D18" s="34"/>
      <c r="E18" s="34"/>
      <c r="F18" s="14"/>
      <c r="G18" s="14"/>
    </row>
    <row r="19" spans="1:255" s="6" customFormat="1" ht="12" customHeight="1" x14ac:dyDescent="0.25">
      <c r="A19" s="13"/>
      <c r="B19" s="52" t="s">
        <v>13</v>
      </c>
      <c r="C19" s="35"/>
      <c r="D19" s="35"/>
      <c r="E19" s="35"/>
      <c r="F19" s="35"/>
      <c r="G19" s="35"/>
      <c r="H19" s="7"/>
      <c r="I19" s="4"/>
      <c r="J19" s="4"/>
      <c r="K19" s="4"/>
      <c r="L19" s="4"/>
      <c r="M19" s="4"/>
      <c r="N19" s="4"/>
      <c r="O19" s="4"/>
      <c r="P19" s="5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</row>
    <row r="20" spans="1:255" s="6" customFormat="1" ht="24" customHeight="1" x14ac:dyDescent="0.25">
      <c r="A20" s="13"/>
      <c r="B20" s="53" t="s">
        <v>14</v>
      </c>
      <c r="C20" s="53" t="s">
        <v>15</v>
      </c>
      <c r="D20" s="53" t="s">
        <v>64</v>
      </c>
      <c r="E20" s="53" t="s">
        <v>17</v>
      </c>
      <c r="F20" s="53" t="s">
        <v>18</v>
      </c>
      <c r="G20" s="53" t="s">
        <v>19</v>
      </c>
      <c r="H20" s="7"/>
      <c r="I20" s="4"/>
      <c r="J20" s="4"/>
      <c r="K20" s="4"/>
      <c r="L20" s="4"/>
      <c r="M20" s="4"/>
      <c r="N20" s="4"/>
      <c r="O20" s="4"/>
      <c r="P20" s="5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</row>
    <row r="21" spans="1:255" ht="12.75" customHeight="1" x14ac:dyDescent="0.25">
      <c r="A21" s="12"/>
      <c r="B21" s="54" t="s">
        <v>84</v>
      </c>
      <c r="C21" s="57" t="s">
        <v>20</v>
      </c>
      <c r="D21" s="57">
        <v>1</v>
      </c>
      <c r="E21" s="57" t="s">
        <v>92</v>
      </c>
      <c r="F21" s="58">
        <v>30000</v>
      </c>
      <c r="G21" s="58">
        <f>+F21*D21</f>
        <v>30000</v>
      </c>
    </row>
    <row r="22" spans="1:255" ht="12.75" customHeight="1" x14ac:dyDescent="0.25">
      <c r="A22" s="12"/>
      <c r="B22" s="55" t="s">
        <v>85</v>
      </c>
      <c r="C22" s="59" t="s">
        <v>20</v>
      </c>
      <c r="D22" s="60">
        <v>8</v>
      </c>
      <c r="E22" s="59" t="s">
        <v>93</v>
      </c>
      <c r="F22" s="58">
        <v>30000</v>
      </c>
      <c r="G22" s="61">
        <f t="shared" ref="G22:G28" si="0">+D22*F22</f>
        <v>240000</v>
      </c>
    </row>
    <row r="23" spans="1:255" ht="12.75" customHeight="1" x14ac:dyDescent="0.25">
      <c r="A23" s="12"/>
      <c r="B23" s="55" t="s">
        <v>86</v>
      </c>
      <c r="C23" s="59" t="s">
        <v>20</v>
      </c>
      <c r="D23" s="60">
        <v>7</v>
      </c>
      <c r="E23" s="59" t="s">
        <v>94</v>
      </c>
      <c r="F23" s="58">
        <v>30000</v>
      </c>
      <c r="G23" s="61">
        <f t="shared" si="0"/>
        <v>210000</v>
      </c>
    </row>
    <row r="24" spans="1:255" ht="12.75" customHeight="1" x14ac:dyDescent="0.25">
      <c r="A24" s="12"/>
      <c r="B24" s="55" t="s">
        <v>87</v>
      </c>
      <c r="C24" s="59" t="s">
        <v>20</v>
      </c>
      <c r="D24" s="60">
        <v>8</v>
      </c>
      <c r="E24" s="59" t="s">
        <v>95</v>
      </c>
      <c r="F24" s="58">
        <v>30000</v>
      </c>
      <c r="G24" s="61">
        <f t="shared" si="0"/>
        <v>240000</v>
      </c>
    </row>
    <row r="25" spans="1:255" ht="12.75" customHeight="1" x14ac:dyDescent="0.25">
      <c r="A25" s="12"/>
      <c r="B25" s="55" t="s">
        <v>88</v>
      </c>
      <c r="C25" s="59" t="s">
        <v>20</v>
      </c>
      <c r="D25" s="60">
        <v>2</v>
      </c>
      <c r="E25" s="59" t="s">
        <v>96</v>
      </c>
      <c r="F25" s="58">
        <v>30000</v>
      </c>
      <c r="G25" s="61">
        <f t="shared" si="0"/>
        <v>60000</v>
      </c>
    </row>
    <row r="26" spans="1:255" ht="12.75" customHeight="1" x14ac:dyDescent="0.25">
      <c r="A26" s="12"/>
      <c r="B26" s="55" t="s">
        <v>89</v>
      </c>
      <c r="C26" s="59" t="s">
        <v>20</v>
      </c>
      <c r="D26" s="60">
        <v>1</v>
      </c>
      <c r="E26" s="59" t="s">
        <v>97</v>
      </c>
      <c r="F26" s="58">
        <v>30000</v>
      </c>
      <c r="G26" s="61">
        <f t="shared" si="0"/>
        <v>30000</v>
      </c>
    </row>
    <row r="27" spans="1:255" ht="12.75" customHeight="1" x14ac:dyDescent="0.25">
      <c r="A27" s="12"/>
      <c r="B27" s="55" t="s">
        <v>90</v>
      </c>
      <c r="C27" s="59" t="s">
        <v>20</v>
      </c>
      <c r="D27" s="60">
        <v>2</v>
      </c>
      <c r="E27" s="59" t="s">
        <v>96</v>
      </c>
      <c r="F27" s="58">
        <v>30000</v>
      </c>
      <c r="G27" s="61">
        <f t="shared" si="0"/>
        <v>60000</v>
      </c>
    </row>
    <row r="28" spans="1:255" ht="12.75" customHeight="1" x14ac:dyDescent="0.25">
      <c r="A28" s="12"/>
      <c r="B28" s="55" t="s">
        <v>91</v>
      </c>
      <c r="C28" s="59" t="s">
        <v>20</v>
      </c>
      <c r="D28" s="60">
        <v>115</v>
      </c>
      <c r="E28" s="59" t="s">
        <v>98</v>
      </c>
      <c r="F28" s="58">
        <v>30000</v>
      </c>
      <c r="G28" s="61">
        <f t="shared" si="0"/>
        <v>3450000</v>
      </c>
    </row>
    <row r="29" spans="1:255" s="6" customFormat="1" ht="12.75" customHeight="1" x14ac:dyDescent="0.25">
      <c r="A29" s="13"/>
      <c r="B29" s="56" t="s">
        <v>21</v>
      </c>
      <c r="C29" s="62"/>
      <c r="D29" s="62"/>
      <c r="E29" s="62"/>
      <c r="F29" s="63"/>
      <c r="G29" s="64">
        <f>SUM(G21:G28)</f>
        <v>4320000</v>
      </c>
      <c r="H29" s="7"/>
      <c r="I29" s="4"/>
      <c r="J29" s="4"/>
      <c r="K29" s="4"/>
      <c r="L29" s="4"/>
      <c r="M29" s="4"/>
      <c r="N29" s="4"/>
      <c r="O29" s="4"/>
      <c r="P29" s="5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</row>
    <row r="30" spans="1:255" s="6" customFormat="1" ht="12" customHeight="1" x14ac:dyDescent="0.25">
      <c r="A30" s="13"/>
      <c r="B30" s="30"/>
      <c r="C30" s="30"/>
      <c r="D30" s="30"/>
      <c r="E30" s="30"/>
      <c r="F30" s="36"/>
      <c r="G30" s="36"/>
      <c r="H30" s="7"/>
      <c r="I30" s="4"/>
      <c r="J30" s="4"/>
      <c r="K30" s="4"/>
      <c r="L30" s="4"/>
      <c r="M30" s="4"/>
      <c r="N30" s="4"/>
      <c r="O30" s="4"/>
      <c r="P30" s="5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</row>
    <row r="31" spans="1:255" s="6" customFormat="1" ht="12" customHeight="1" x14ac:dyDescent="0.25">
      <c r="A31" s="13"/>
      <c r="B31" s="52" t="s">
        <v>22</v>
      </c>
      <c r="C31" s="37"/>
      <c r="D31" s="37"/>
      <c r="E31" s="37"/>
      <c r="F31" s="35"/>
      <c r="G31" s="35"/>
      <c r="H31" s="7"/>
      <c r="I31" s="4"/>
      <c r="J31" s="4"/>
      <c r="K31" s="4"/>
      <c r="L31" s="4"/>
      <c r="M31" s="4"/>
      <c r="N31" s="4"/>
      <c r="O31" s="4"/>
      <c r="P31" s="5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</row>
    <row r="32" spans="1:255" s="6" customFormat="1" ht="24" customHeight="1" x14ac:dyDescent="0.25">
      <c r="A32" s="13"/>
      <c r="B32" s="65" t="s">
        <v>14</v>
      </c>
      <c r="C32" s="53" t="s">
        <v>15</v>
      </c>
      <c r="D32" s="53" t="s">
        <v>16</v>
      </c>
      <c r="E32" s="65" t="s">
        <v>17</v>
      </c>
      <c r="F32" s="53" t="s">
        <v>18</v>
      </c>
      <c r="G32" s="65" t="s">
        <v>19</v>
      </c>
      <c r="H32" s="7"/>
      <c r="I32" s="4"/>
      <c r="J32" s="4"/>
      <c r="K32" s="4"/>
      <c r="L32" s="4"/>
      <c r="M32" s="4"/>
      <c r="N32" s="4"/>
      <c r="O32" s="4"/>
      <c r="P32" s="5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</row>
    <row r="33" spans="1:255" ht="12" customHeight="1" x14ac:dyDescent="0.25">
      <c r="A33" s="12"/>
      <c r="B33" s="66" t="s">
        <v>82</v>
      </c>
      <c r="C33" s="67"/>
      <c r="D33" s="67"/>
      <c r="E33" s="67"/>
      <c r="F33" s="68"/>
      <c r="G33" s="68"/>
    </row>
    <row r="34" spans="1:255" s="6" customFormat="1" ht="12" customHeight="1" x14ac:dyDescent="0.25">
      <c r="A34" s="13"/>
      <c r="B34" s="56" t="s">
        <v>23</v>
      </c>
      <c r="C34" s="62"/>
      <c r="D34" s="62"/>
      <c r="E34" s="62"/>
      <c r="F34" s="63"/>
      <c r="G34" s="69"/>
      <c r="H34" s="7"/>
      <c r="I34" s="4"/>
      <c r="J34" s="4"/>
      <c r="K34" s="4"/>
      <c r="L34" s="4"/>
      <c r="M34" s="4"/>
      <c r="N34" s="4"/>
      <c r="O34" s="4"/>
      <c r="P34" s="5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</row>
    <row r="35" spans="1:255" s="6" customFormat="1" ht="12" customHeight="1" x14ac:dyDescent="0.25">
      <c r="A35" s="13"/>
      <c r="B35" s="30"/>
      <c r="C35" s="30"/>
      <c r="D35" s="30"/>
      <c r="E35" s="30"/>
      <c r="F35" s="36"/>
      <c r="G35" s="36"/>
      <c r="H35" s="7"/>
      <c r="I35" s="4"/>
      <c r="J35" s="4"/>
      <c r="K35" s="4"/>
      <c r="L35" s="4"/>
      <c r="M35" s="4"/>
      <c r="N35" s="4"/>
      <c r="O35" s="4"/>
      <c r="P35" s="5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</row>
    <row r="36" spans="1:255" s="6" customFormat="1" ht="12" customHeight="1" x14ac:dyDescent="0.25">
      <c r="A36" s="13"/>
      <c r="B36" s="52" t="s">
        <v>24</v>
      </c>
      <c r="C36" s="37"/>
      <c r="D36" s="37"/>
      <c r="E36" s="37"/>
      <c r="F36" s="35"/>
      <c r="G36" s="35"/>
      <c r="H36" s="7"/>
      <c r="I36" s="4"/>
      <c r="J36" s="4"/>
      <c r="K36" s="4"/>
      <c r="L36" s="4"/>
      <c r="M36" s="4"/>
      <c r="N36" s="4"/>
      <c r="O36" s="4"/>
      <c r="P36" s="5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</row>
    <row r="37" spans="1:255" s="6" customFormat="1" ht="24" customHeight="1" x14ac:dyDescent="0.25">
      <c r="A37" s="13"/>
      <c r="B37" s="65" t="s">
        <v>14</v>
      </c>
      <c r="C37" s="65" t="s">
        <v>15</v>
      </c>
      <c r="D37" s="65" t="s">
        <v>65</v>
      </c>
      <c r="E37" s="65" t="s">
        <v>17</v>
      </c>
      <c r="F37" s="53" t="s">
        <v>18</v>
      </c>
      <c r="G37" s="65" t="s">
        <v>19</v>
      </c>
      <c r="H37" s="7" t="s">
        <v>58</v>
      </c>
      <c r="I37" s="4"/>
      <c r="J37" s="4"/>
      <c r="K37" s="4"/>
      <c r="L37" s="4"/>
      <c r="M37" s="4"/>
      <c r="N37" s="4"/>
      <c r="O37" s="4"/>
      <c r="P37" s="5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</row>
    <row r="38" spans="1:255" ht="12.75" customHeight="1" x14ac:dyDescent="0.25">
      <c r="A38" s="12"/>
      <c r="B38" s="55" t="s">
        <v>99</v>
      </c>
      <c r="C38" s="70" t="s">
        <v>25</v>
      </c>
      <c r="D38" s="71">
        <v>0.33</v>
      </c>
      <c r="E38" s="70" t="s">
        <v>92</v>
      </c>
      <c r="F38" s="72">
        <v>195000</v>
      </c>
      <c r="G38" s="72">
        <f>+D38*F38</f>
        <v>64350</v>
      </c>
    </row>
    <row r="39" spans="1:255" ht="12.75" customHeight="1" x14ac:dyDescent="0.25">
      <c r="A39" s="12"/>
      <c r="B39" s="55" t="s">
        <v>100</v>
      </c>
      <c r="C39" s="70" t="s">
        <v>25</v>
      </c>
      <c r="D39" s="71">
        <v>0.2</v>
      </c>
      <c r="E39" s="70" t="s">
        <v>105</v>
      </c>
      <c r="F39" s="72">
        <v>195000</v>
      </c>
      <c r="G39" s="72">
        <f>+F39*D39</f>
        <v>39000</v>
      </c>
    </row>
    <row r="40" spans="1:255" ht="12.75" customHeight="1" x14ac:dyDescent="0.25">
      <c r="A40" s="12"/>
      <c r="B40" s="55" t="s">
        <v>101</v>
      </c>
      <c r="C40" s="70" t="s">
        <v>25</v>
      </c>
      <c r="D40" s="71">
        <v>0.2</v>
      </c>
      <c r="E40" s="70" t="s">
        <v>94</v>
      </c>
      <c r="F40" s="72">
        <v>195000</v>
      </c>
      <c r="G40" s="72">
        <f>+F40*D40</f>
        <v>39000</v>
      </c>
    </row>
    <row r="41" spans="1:255" ht="12.75" customHeight="1" x14ac:dyDescent="0.25">
      <c r="A41" s="12"/>
      <c r="B41" s="55" t="s">
        <v>102</v>
      </c>
      <c r="C41" s="70" t="s">
        <v>25</v>
      </c>
      <c r="D41" s="71">
        <v>0.2</v>
      </c>
      <c r="E41" s="70" t="s">
        <v>94</v>
      </c>
      <c r="F41" s="72">
        <v>195000</v>
      </c>
      <c r="G41" s="72">
        <f>+F41*D41</f>
        <v>39000</v>
      </c>
    </row>
    <row r="42" spans="1:255" ht="12.75" customHeight="1" x14ac:dyDescent="0.25">
      <c r="A42" s="12"/>
      <c r="B42" s="55" t="s">
        <v>103</v>
      </c>
      <c r="C42" s="70" t="s">
        <v>25</v>
      </c>
      <c r="D42" s="71">
        <v>0.2</v>
      </c>
      <c r="E42" s="70" t="s">
        <v>96</v>
      </c>
      <c r="F42" s="72">
        <v>195000</v>
      </c>
      <c r="G42" s="72">
        <f>+F42*D42</f>
        <v>39000</v>
      </c>
    </row>
    <row r="43" spans="1:255" ht="12.75" customHeight="1" x14ac:dyDescent="0.25">
      <c r="A43" s="12"/>
      <c r="B43" s="55" t="s">
        <v>104</v>
      </c>
      <c r="C43" s="70" t="s">
        <v>25</v>
      </c>
      <c r="D43" s="71">
        <v>0.2</v>
      </c>
      <c r="E43" s="70" t="s">
        <v>96</v>
      </c>
      <c r="F43" s="72">
        <v>195000</v>
      </c>
      <c r="G43" s="72">
        <f>+F43*D43</f>
        <v>39000</v>
      </c>
    </row>
    <row r="44" spans="1:255" s="6" customFormat="1" ht="12.75" customHeight="1" x14ac:dyDescent="0.25">
      <c r="A44" s="13"/>
      <c r="B44" s="56" t="s">
        <v>26</v>
      </c>
      <c r="C44" s="62"/>
      <c r="D44" s="62"/>
      <c r="E44" s="62"/>
      <c r="F44" s="63"/>
      <c r="G44" s="64">
        <f>SUM(G38:G43)</f>
        <v>259350</v>
      </c>
      <c r="H44" s="7"/>
      <c r="I44" s="4"/>
      <c r="J44" s="4"/>
      <c r="K44" s="4"/>
      <c r="L44" s="4"/>
      <c r="M44" s="4"/>
      <c r="N44" s="4"/>
      <c r="O44" s="4"/>
      <c r="P44" s="5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</row>
    <row r="45" spans="1:255" s="6" customFormat="1" ht="12" customHeight="1" x14ac:dyDescent="0.25">
      <c r="A45" s="13"/>
      <c r="B45" s="30"/>
      <c r="C45" s="30"/>
      <c r="D45" s="30"/>
      <c r="E45" s="30"/>
      <c r="F45" s="36"/>
      <c r="G45" s="36"/>
      <c r="H45" s="7"/>
      <c r="I45" s="4"/>
      <c r="J45" s="4"/>
      <c r="K45" s="4"/>
      <c r="L45" s="4"/>
      <c r="M45" s="4"/>
      <c r="N45" s="4"/>
      <c r="O45" s="4"/>
      <c r="P45" s="5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</row>
    <row r="46" spans="1:255" s="6" customFormat="1" ht="12" customHeight="1" x14ac:dyDescent="0.25">
      <c r="A46" s="13"/>
      <c r="B46" s="52" t="s">
        <v>27</v>
      </c>
      <c r="C46" s="37"/>
      <c r="D46" s="37"/>
      <c r="E46" s="37"/>
      <c r="F46" s="35"/>
      <c r="G46" s="35"/>
      <c r="H46" s="7"/>
      <c r="I46" s="4"/>
      <c r="J46" s="4"/>
      <c r="K46" s="4"/>
      <c r="L46" s="4"/>
      <c r="M46" s="4"/>
      <c r="N46" s="4"/>
      <c r="O46" s="4"/>
      <c r="P46" s="5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</row>
    <row r="47" spans="1:255" s="6" customFormat="1" ht="24" customHeight="1" x14ac:dyDescent="0.25">
      <c r="A47" s="13"/>
      <c r="B47" s="53" t="s">
        <v>28</v>
      </c>
      <c r="C47" s="53" t="s">
        <v>29</v>
      </c>
      <c r="D47" s="53" t="s">
        <v>66</v>
      </c>
      <c r="E47" s="53" t="s">
        <v>17</v>
      </c>
      <c r="F47" s="53" t="s">
        <v>18</v>
      </c>
      <c r="G47" s="53" t="s">
        <v>19</v>
      </c>
      <c r="H47" s="7"/>
      <c r="I47" s="4"/>
      <c r="J47" s="4"/>
      <c r="K47" s="7"/>
      <c r="L47" s="4"/>
      <c r="M47" s="4"/>
      <c r="N47" s="4"/>
      <c r="O47" s="4"/>
      <c r="P47" s="5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</row>
    <row r="48" spans="1:255" ht="12.75" customHeight="1" x14ac:dyDescent="0.25">
      <c r="A48" s="12"/>
      <c r="B48" s="73" t="s">
        <v>72</v>
      </c>
      <c r="C48" s="76" t="s">
        <v>73</v>
      </c>
      <c r="D48" s="77">
        <v>2</v>
      </c>
      <c r="E48" s="78" t="s">
        <v>113</v>
      </c>
      <c r="F48" s="79">
        <v>45000</v>
      </c>
      <c r="G48" s="61">
        <f>+D48*F48</f>
        <v>90000</v>
      </c>
      <c r="K48" s="2"/>
    </row>
    <row r="49" spans="1:255" ht="12.75" customHeight="1" x14ac:dyDescent="0.25">
      <c r="A49" s="12"/>
      <c r="B49" s="73" t="s">
        <v>106</v>
      </c>
      <c r="C49" s="76">
        <v>1</v>
      </c>
      <c r="D49" s="77" t="s">
        <v>74</v>
      </c>
      <c r="E49" s="78" t="s">
        <v>92</v>
      </c>
      <c r="F49" s="79">
        <v>220000</v>
      </c>
      <c r="G49" s="61">
        <f>+F49*C49</f>
        <v>220000</v>
      </c>
    </row>
    <row r="50" spans="1:255" ht="12.75" customHeight="1" x14ac:dyDescent="0.25">
      <c r="A50" s="12"/>
      <c r="B50" s="73" t="s">
        <v>31</v>
      </c>
      <c r="C50" s="76"/>
      <c r="D50" s="77"/>
      <c r="E50" s="78"/>
      <c r="F50" s="79" t="s">
        <v>58</v>
      </c>
      <c r="G50" s="61"/>
    </row>
    <row r="51" spans="1:255" ht="12.75" customHeight="1" x14ac:dyDescent="0.25">
      <c r="A51" s="12"/>
      <c r="B51" s="74" t="s">
        <v>107</v>
      </c>
      <c r="C51" s="76" t="s">
        <v>73</v>
      </c>
      <c r="D51" s="77">
        <v>100</v>
      </c>
      <c r="E51" s="78" t="s">
        <v>97</v>
      </c>
      <c r="F51" s="79">
        <v>1390</v>
      </c>
      <c r="G51" s="61">
        <f>+F51*D51</f>
        <v>139000</v>
      </c>
    </row>
    <row r="52" spans="1:255" ht="12.75" customHeight="1" x14ac:dyDescent="0.25">
      <c r="A52" s="12"/>
      <c r="B52" s="74" t="s">
        <v>108</v>
      </c>
      <c r="C52" s="76" t="s">
        <v>73</v>
      </c>
      <c r="D52" s="77">
        <v>100</v>
      </c>
      <c r="E52" s="59" t="s">
        <v>94</v>
      </c>
      <c r="F52" s="79">
        <v>1340</v>
      </c>
      <c r="G52" s="61">
        <f>+F52*D52</f>
        <v>134000</v>
      </c>
    </row>
    <row r="53" spans="1:255" ht="12.75" customHeight="1" x14ac:dyDescent="0.25">
      <c r="A53" s="12"/>
      <c r="B53" s="74" t="s">
        <v>109</v>
      </c>
      <c r="C53" s="76" t="s">
        <v>73</v>
      </c>
      <c r="D53" s="77">
        <v>100</v>
      </c>
      <c r="E53" s="78" t="s">
        <v>114</v>
      </c>
      <c r="F53" s="79">
        <v>1880</v>
      </c>
      <c r="G53" s="61">
        <f>+F53*D53</f>
        <v>188000</v>
      </c>
    </row>
    <row r="54" spans="1:255" ht="12.75" customHeight="1" x14ac:dyDescent="0.25">
      <c r="A54" s="12"/>
      <c r="B54" s="73" t="s">
        <v>75</v>
      </c>
      <c r="C54" s="76"/>
      <c r="D54" s="77"/>
      <c r="E54" s="78"/>
      <c r="F54" s="61" t="s">
        <v>58</v>
      </c>
      <c r="G54" s="61"/>
    </row>
    <row r="55" spans="1:255" ht="11.25" customHeight="1" x14ac:dyDescent="0.25">
      <c r="B55" s="74" t="s">
        <v>110</v>
      </c>
      <c r="C55" s="76" t="s">
        <v>73</v>
      </c>
      <c r="D55" s="77">
        <v>1</v>
      </c>
      <c r="E55" s="78" t="s">
        <v>115</v>
      </c>
      <c r="F55" s="79">
        <v>17500</v>
      </c>
      <c r="G55" s="61">
        <f>+F55*D55</f>
        <v>17500</v>
      </c>
    </row>
    <row r="56" spans="1:255" ht="11.25" customHeight="1" x14ac:dyDescent="0.25">
      <c r="B56" s="73" t="s">
        <v>76</v>
      </c>
      <c r="C56" s="76"/>
      <c r="D56" s="77"/>
      <c r="E56" s="78"/>
      <c r="F56" s="61" t="s">
        <v>58</v>
      </c>
      <c r="G56" s="61"/>
    </row>
    <row r="57" spans="1:255" ht="12.75" customHeight="1" x14ac:dyDescent="0.25">
      <c r="A57" s="12"/>
      <c r="B57" s="75" t="s">
        <v>32</v>
      </c>
      <c r="C57" s="76"/>
      <c r="D57" s="77"/>
      <c r="E57" s="78"/>
      <c r="F57" s="79" t="s">
        <v>58</v>
      </c>
      <c r="G57" s="61"/>
    </row>
    <row r="58" spans="1:255" ht="12.75" customHeight="1" x14ac:dyDescent="0.25">
      <c r="A58" s="12"/>
      <c r="B58" s="74" t="s">
        <v>111</v>
      </c>
      <c r="C58" s="76" t="s">
        <v>77</v>
      </c>
      <c r="D58" s="71">
        <v>0.8</v>
      </c>
      <c r="E58" s="78" t="s">
        <v>116</v>
      </c>
      <c r="F58" s="79">
        <v>45040</v>
      </c>
      <c r="G58" s="61">
        <f>+F58*D58</f>
        <v>36032</v>
      </c>
    </row>
    <row r="59" spans="1:255" ht="12.75" customHeight="1" x14ac:dyDescent="0.25">
      <c r="A59" s="12"/>
      <c r="B59" s="74" t="s">
        <v>112</v>
      </c>
      <c r="C59" s="76" t="s">
        <v>77</v>
      </c>
      <c r="D59" s="76">
        <v>1</v>
      </c>
      <c r="E59" s="78" t="s">
        <v>114</v>
      </c>
      <c r="F59" s="79">
        <v>75660</v>
      </c>
      <c r="G59" s="61">
        <f>+F59*D59</f>
        <v>75660</v>
      </c>
    </row>
    <row r="60" spans="1:255" s="6" customFormat="1" ht="12.75" customHeight="1" x14ac:dyDescent="0.25">
      <c r="A60" s="13"/>
      <c r="B60" s="56" t="s">
        <v>60</v>
      </c>
      <c r="C60" s="62"/>
      <c r="D60" s="62"/>
      <c r="E60" s="62"/>
      <c r="F60" s="63"/>
      <c r="G60" s="64">
        <f>SUM(G48:G59)</f>
        <v>900192</v>
      </c>
      <c r="H60" s="7"/>
      <c r="I60" s="4"/>
      <c r="J60" s="4"/>
      <c r="K60" s="4"/>
      <c r="L60" s="4"/>
      <c r="M60" s="4"/>
      <c r="N60" s="4"/>
      <c r="O60" s="4"/>
      <c r="P60" s="5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  <c r="BR60" s="4"/>
      <c r="BS60" s="4"/>
      <c r="BT60" s="4"/>
      <c r="BU60" s="4"/>
      <c r="BV60" s="4"/>
      <c r="BW60" s="4"/>
      <c r="BX60" s="4"/>
      <c r="BY60" s="4"/>
      <c r="BZ60" s="4"/>
      <c r="CA60" s="4"/>
      <c r="CB60" s="4"/>
      <c r="CC60" s="4"/>
      <c r="CD60" s="4"/>
      <c r="CE60" s="4"/>
      <c r="CF60" s="4"/>
      <c r="CG60" s="4"/>
      <c r="CH60" s="4"/>
      <c r="CI60" s="4"/>
      <c r="CJ60" s="4"/>
      <c r="CK60" s="4"/>
      <c r="CL60" s="4"/>
      <c r="CM60" s="4"/>
      <c r="CN60" s="4"/>
      <c r="CO60" s="4"/>
      <c r="CP60" s="4"/>
      <c r="CQ60" s="4"/>
      <c r="CR60" s="4"/>
      <c r="CS60" s="4"/>
      <c r="CT60" s="4"/>
      <c r="CU60" s="4"/>
      <c r="CV60" s="4"/>
      <c r="CW60" s="4"/>
      <c r="CX60" s="4"/>
      <c r="CY60" s="4"/>
      <c r="CZ60" s="4"/>
      <c r="DA60" s="4"/>
      <c r="DB60" s="4"/>
      <c r="DC60" s="4"/>
      <c r="DD60" s="4"/>
      <c r="DE60" s="4"/>
      <c r="DF60" s="4"/>
      <c r="DG60" s="4"/>
      <c r="DH60" s="4"/>
      <c r="DI60" s="4"/>
      <c r="DJ60" s="4"/>
      <c r="DK60" s="4"/>
      <c r="DL60" s="4"/>
      <c r="DM60" s="4"/>
      <c r="DN60" s="4"/>
      <c r="DO60" s="4"/>
      <c r="DP60" s="4"/>
      <c r="DQ60" s="4"/>
      <c r="DR60" s="4"/>
      <c r="DS60" s="4"/>
      <c r="DT60" s="4"/>
      <c r="DU60" s="4"/>
      <c r="DV60" s="4"/>
      <c r="DW60" s="4"/>
      <c r="DX60" s="4"/>
      <c r="DY60" s="4"/>
      <c r="DZ60" s="4"/>
      <c r="EA60" s="4"/>
      <c r="EB60" s="4"/>
      <c r="EC60" s="4"/>
      <c r="ED60" s="4"/>
      <c r="EE60" s="4"/>
      <c r="EF60" s="4"/>
      <c r="EG60" s="4"/>
      <c r="EH60" s="4"/>
      <c r="EI60" s="4"/>
      <c r="EJ60" s="4"/>
      <c r="EK60" s="4"/>
      <c r="EL60" s="4"/>
      <c r="EM60" s="4"/>
      <c r="EN60" s="4"/>
      <c r="EO60" s="4"/>
      <c r="EP60" s="4"/>
      <c r="EQ60" s="4"/>
      <c r="ER60" s="4"/>
      <c r="ES60" s="4"/>
      <c r="ET60" s="4"/>
      <c r="EU60" s="4"/>
      <c r="EV60" s="4"/>
      <c r="EW60" s="4"/>
      <c r="EX60" s="4"/>
      <c r="EY60" s="4"/>
      <c r="EZ60" s="4"/>
      <c r="FA60" s="4"/>
      <c r="FB60" s="4"/>
      <c r="FC60" s="4"/>
      <c r="FD60" s="4"/>
      <c r="FE60" s="4"/>
      <c r="FF60" s="4"/>
      <c r="FG60" s="4"/>
      <c r="FH60" s="4"/>
      <c r="FI60" s="4"/>
      <c r="FJ60" s="4"/>
      <c r="FK60" s="4"/>
      <c r="FL60" s="4"/>
      <c r="FM60" s="4"/>
      <c r="FN60" s="4"/>
      <c r="FO60" s="4"/>
      <c r="FP60" s="4"/>
      <c r="FQ60" s="4"/>
      <c r="FR60" s="4"/>
      <c r="FS60" s="4"/>
      <c r="FT60" s="4"/>
      <c r="FU60" s="4"/>
      <c r="FV60" s="4"/>
      <c r="FW60" s="4"/>
      <c r="FX60" s="4"/>
      <c r="FY60" s="4"/>
      <c r="FZ60" s="4"/>
      <c r="GA60" s="4"/>
      <c r="GB60" s="4"/>
      <c r="GC60" s="4"/>
      <c r="GD60" s="4"/>
      <c r="GE60" s="4"/>
      <c r="GF60" s="4"/>
      <c r="GG60" s="4"/>
      <c r="GH60" s="4"/>
      <c r="GI60" s="4"/>
      <c r="GJ60" s="4"/>
      <c r="GK60" s="4"/>
      <c r="GL60" s="4"/>
      <c r="GM60" s="4"/>
      <c r="GN60" s="4"/>
      <c r="GO60" s="4"/>
      <c r="GP60" s="4"/>
      <c r="GQ60" s="4"/>
      <c r="GR60" s="4"/>
      <c r="GS60" s="4"/>
      <c r="GT60" s="4"/>
      <c r="GU60" s="4"/>
      <c r="GV60" s="4"/>
      <c r="GW60" s="4"/>
      <c r="GX60" s="4"/>
      <c r="GY60" s="4"/>
      <c r="GZ60" s="4"/>
      <c r="HA60" s="4"/>
      <c r="HB60" s="4"/>
      <c r="HC60" s="4"/>
      <c r="HD60" s="4"/>
      <c r="HE60" s="4"/>
      <c r="HF60" s="4"/>
      <c r="HG60" s="4"/>
      <c r="HH60" s="4"/>
      <c r="HI60" s="4"/>
      <c r="HJ60" s="4"/>
      <c r="HK60" s="4"/>
      <c r="HL60" s="4"/>
      <c r="HM60" s="4"/>
      <c r="HN60" s="4"/>
      <c r="HO60" s="4"/>
      <c r="HP60" s="4"/>
      <c r="HQ60" s="4"/>
      <c r="HR60" s="4"/>
      <c r="HS60" s="4"/>
      <c r="HT60" s="4"/>
      <c r="HU60" s="4"/>
      <c r="HV60" s="4"/>
      <c r="HW60" s="4"/>
      <c r="HX60" s="4"/>
      <c r="HY60" s="4"/>
      <c r="HZ60" s="4"/>
      <c r="IA60" s="4"/>
      <c r="IB60" s="4"/>
      <c r="IC60" s="4"/>
      <c r="ID60" s="4"/>
      <c r="IE60" s="4"/>
      <c r="IF60" s="4"/>
      <c r="IG60" s="4"/>
      <c r="IH60" s="4"/>
      <c r="II60" s="4"/>
      <c r="IJ60" s="4"/>
      <c r="IK60" s="4"/>
      <c r="IL60" s="4"/>
      <c r="IM60" s="4"/>
      <c r="IN60" s="4"/>
      <c r="IO60" s="4"/>
      <c r="IP60" s="4"/>
      <c r="IQ60" s="4"/>
      <c r="IR60" s="4"/>
      <c r="IS60" s="4"/>
      <c r="IT60" s="4"/>
      <c r="IU60" s="4"/>
    </row>
    <row r="61" spans="1:255" s="10" customFormat="1" ht="12.75" customHeight="1" x14ac:dyDescent="0.25">
      <c r="A61" s="15"/>
      <c r="B61" s="16"/>
      <c r="C61" s="17"/>
      <c r="D61" s="17"/>
      <c r="E61" s="17"/>
      <c r="F61" s="18"/>
      <c r="G61" s="38"/>
      <c r="H61" s="19"/>
      <c r="I61" s="8"/>
      <c r="J61" s="8"/>
      <c r="K61" s="8"/>
      <c r="L61" s="8"/>
      <c r="M61" s="8"/>
      <c r="N61" s="8"/>
      <c r="O61" s="8"/>
      <c r="P61" s="9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  <c r="AY61" s="8"/>
      <c r="AZ61" s="8"/>
      <c r="BA61" s="8"/>
      <c r="BB61" s="8"/>
      <c r="BC61" s="8"/>
      <c r="BD61" s="8"/>
      <c r="BE61" s="8"/>
      <c r="BF61" s="8"/>
      <c r="BG61" s="8"/>
      <c r="BH61" s="8"/>
      <c r="BI61" s="8"/>
      <c r="BJ61" s="8"/>
      <c r="BK61" s="8"/>
      <c r="BL61" s="8"/>
      <c r="BM61" s="8"/>
      <c r="BN61" s="8"/>
      <c r="BO61" s="8"/>
      <c r="BP61" s="8"/>
      <c r="BQ61" s="8"/>
      <c r="BR61" s="8"/>
      <c r="BS61" s="8"/>
      <c r="BT61" s="8"/>
      <c r="BU61" s="8"/>
      <c r="BV61" s="8"/>
      <c r="BW61" s="8"/>
      <c r="BX61" s="8"/>
      <c r="BY61" s="8"/>
      <c r="BZ61" s="8"/>
      <c r="CA61" s="8"/>
      <c r="CB61" s="8"/>
      <c r="CC61" s="8"/>
      <c r="CD61" s="8"/>
      <c r="CE61" s="8"/>
      <c r="CF61" s="8"/>
      <c r="CG61" s="8"/>
      <c r="CH61" s="8"/>
      <c r="CI61" s="8"/>
      <c r="CJ61" s="8"/>
      <c r="CK61" s="8"/>
      <c r="CL61" s="8"/>
      <c r="CM61" s="8"/>
      <c r="CN61" s="8"/>
      <c r="CO61" s="8"/>
      <c r="CP61" s="8"/>
      <c r="CQ61" s="8"/>
      <c r="CR61" s="8"/>
      <c r="CS61" s="8"/>
      <c r="CT61" s="8"/>
      <c r="CU61" s="8"/>
      <c r="CV61" s="8"/>
      <c r="CW61" s="8"/>
      <c r="CX61" s="8"/>
      <c r="CY61" s="8"/>
      <c r="CZ61" s="8"/>
      <c r="DA61" s="8"/>
      <c r="DB61" s="8"/>
      <c r="DC61" s="8"/>
      <c r="DD61" s="8"/>
      <c r="DE61" s="8"/>
      <c r="DF61" s="8"/>
      <c r="DG61" s="8"/>
      <c r="DH61" s="8"/>
      <c r="DI61" s="8"/>
      <c r="DJ61" s="8"/>
      <c r="DK61" s="8"/>
      <c r="DL61" s="8"/>
      <c r="DM61" s="8"/>
      <c r="DN61" s="8"/>
      <c r="DO61" s="8"/>
      <c r="DP61" s="8"/>
      <c r="DQ61" s="8"/>
      <c r="DR61" s="8"/>
      <c r="DS61" s="8"/>
      <c r="DT61" s="8"/>
      <c r="DU61" s="8"/>
      <c r="DV61" s="8"/>
      <c r="DW61" s="8"/>
      <c r="DX61" s="8"/>
      <c r="DY61" s="8"/>
      <c r="DZ61" s="8"/>
      <c r="EA61" s="8"/>
      <c r="EB61" s="8"/>
      <c r="EC61" s="8"/>
      <c r="ED61" s="8"/>
      <c r="EE61" s="8"/>
      <c r="EF61" s="8"/>
      <c r="EG61" s="8"/>
      <c r="EH61" s="8"/>
      <c r="EI61" s="8"/>
      <c r="EJ61" s="8"/>
      <c r="EK61" s="8"/>
      <c r="EL61" s="8"/>
      <c r="EM61" s="8"/>
      <c r="EN61" s="8"/>
      <c r="EO61" s="8"/>
      <c r="EP61" s="8"/>
      <c r="EQ61" s="8"/>
      <c r="ER61" s="8"/>
      <c r="ES61" s="8"/>
      <c r="ET61" s="8"/>
      <c r="EU61" s="8"/>
      <c r="EV61" s="8"/>
      <c r="EW61" s="8"/>
      <c r="EX61" s="8"/>
      <c r="EY61" s="8"/>
      <c r="EZ61" s="8"/>
      <c r="FA61" s="8"/>
      <c r="FB61" s="8"/>
      <c r="FC61" s="8"/>
      <c r="FD61" s="8"/>
      <c r="FE61" s="8"/>
      <c r="FF61" s="8"/>
      <c r="FG61" s="8"/>
      <c r="FH61" s="8"/>
      <c r="FI61" s="8"/>
      <c r="FJ61" s="8"/>
      <c r="FK61" s="8"/>
      <c r="FL61" s="8"/>
      <c r="FM61" s="8"/>
      <c r="FN61" s="8"/>
      <c r="FO61" s="8"/>
      <c r="FP61" s="8"/>
      <c r="FQ61" s="8"/>
      <c r="FR61" s="8"/>
      <c r="FS61" s="8"/>
      <c r="FT61" s="8"/>
      <c r="FU61" s="8"/>
      <c r="FV61" s="8"/>
      <c r="FW61" s="8"/>
      <c r="FX61" s="8"/>
      <c r="FY61" s="8"/>
      <c r="FZ61" s="8"/>
      <c r="GA61" s="8"/>
      <c r="GB61" s="8"/>
      <c r="GC61" s="8"/>
      <c r="GD61" s="8"/>
      <c r="GE61" s="8"/>
      <c r="GF61" s="8"/>
      <c r="GG61" s="8"/>
      <c r="GH61" s="8"/>
      <c r="GI61" s="8"/>
      <c r="GJ61" s="8"/>
      <c r="GK61" s="8"/>
      <c r="GL61" s="8"/>
      <c r="GM61" s="8"/>
      <c r="GN61" s="8"/>
      <c r="GO61" s="8"/>
      <c r="GP61" s="8"/>
      <c r="GQ61" s="8"/>
      <c r="GR61" s="8"/>
      <c r="GS61" s="8"/>
      <c r="GT61" s="8"/>
      <c r="GU61" s="8"/>
      <c r="GV61" s="8"/>
      <c r="GW61" s="8"/>
      <c r="GX61" s="8"/>
      <c r="GY61" s="8"/>
      <c r="GZ61" s="8"/>
      <c r="HA61" s="8"/>
      <c r="HB61" s="8"/>
      <c r="HC61" s="8"/>
      <c r="HD61" s="8"/>
      <c r="HE61" s="8"/>
      <c r="HF61" s="8"/>
      <c r="HG61" s="8"/>
      <c r="HH61" s="8"/>
      <c r="HI61" s="8"/>
      <c r="HJ61" s="8"/>
      <c r="HK61" s="8"/>
      <c r="HL61" s="8"/>
      <c r="HM61" s="8"/>
      <c r="HN61" s="8"/>
      <c r="HO61" s="8"/>
      <c r="HP61" s="8"/>
      <c r="HQ61" s="8"/>
      <c r="HR61" s="8"/>
      <c r="HS61" s="8"/>
      <c r="HT61" s="8"/>
      <c r="HU61" s="8"/>
      <c r="HV61" s="8"/>
      <c r="HW61" s="8"/>
      <c r="HX61" s="8"/>
      <c r="HY61" s="8"/>
      <c r="HZ61" s="8"/>
      <c r="IA61" s="8"/>
      <c r="IB61" s="8"/>
      <c r="IC61" s="8"/>
      <c r="ID61" s="8"/>
      <c r="IE61" s="8"/>
      <c r="IF61" s="8"/>
      <c r="IG61" s="8"/>
      <c r="IH61" s="8"/>
      <c r="II61" s="8"/>
      <c r="IJ61" s="8"/>
      <c r="IK61" s="8"/>
      <c r="IL61" s="8"/>
      <c r="IM61" s="8"/>
      <c r="IN61" s="8"/>
      <c r="IO61" s="8"/>
      <c r="IP61" s="8"/>
      <c r="IQ61" s="8"/>
      <c r="IR61" s="8"/>
      <c r="IS61" s="8"/>
      <c r="IT61" s="8"/>
      <c r="IU61" s="8"/>
    </row>
    <row r="62" spans="1:255" s="6" customFormat="1" ht="12" customHeight="1" x14ac:dyDescent="0.25">
      <c r="A62" s="13"/>
      <c r="B62" s="52" t="s">
        <v>33</v>
      </c>
      <c r="C62" s="37"/>
      <c r="D62" s="37"/>
      <c r="E62" s="37"/>
      <c r="F62" s="35"/>
      <c r="G62" s="35"/>
      <c r="H62" s="7"/>
      <c r="I62" s="4"/>
      <c r="J62" s="4"/>
      <c r="K62" s="4"/>
      <c r="L62" s="4"/>
      <c r="M62" s="4"/>
      <c r="N62" s="4"/>
      <c r="O62" s="4"/>
      <c r="P62" s="5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"/>
      <c r="BU62" s="4"/>
      <c r="BV62" s="4"/>
      <c r="BW62" s="4"/>
      <c r="BX62" s="4"/>
      <c r="BY62" s="4"/>
      <c r="BZ62" s="4"/>
      <c r="CA62" s="4"/>
      <c r="CB62" s="4"/>
      <c r="CC62" s="4"/>
      <c r="CD62" s="4"/>
      <c r="CE62" s="4"/>
      <c r="CF62" s="4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/>
      <c r="GE62" s="4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/>
      <c r="GR62" s="4"/>
      <c r="GS62" s="4"/>
      <c r="GT62" s="4"/>
      <c r="GU62" s="4"/>
      <c r="GV62" s="4"/>
      <c r="GW62" s="4"/>
      <c r="GX62" s="4"/>
      <c r="GY62" s="4"/>
      <c r="GZ62" s="4"/>
      <c r="HA62" s="4"/>
      <c r="HB62" s="4"/>
      <c r="HC62" s="4"/>
      <c r="HD62" s="4"/>
      <c r="HE62" s="4"/>
      <c r="HF62" s="4"/>
      <c r="HG62" s="4"/>
      <c r="HH62" s="4"/>
      <c r="HI62" s="4"/>
      <c r="HJ62" s="4"/>
      <c r="HK62" s="4"/>
      <c r="HL62" s="4"/>
      <c r="HM62" s="4"/>
      <c r="HN62" s="4"/>
      <c r="HO62" s="4"/>
      <c r="HP62" s="4"/>
      <c r="HQ62" s="4"/>
      <c r="HR62" s="4"/>
      <c r="HS62" s="4"/>
      <c r="HT62" s="4"/>
      <c r="HU62" s="4"/>
      <c r="HV62" s="4"/>
      <c r="HW62" s="4"/>
      <c r="HX62" s="4"/>
      <c r="HY62" s="4"/>
      <c r="HZ62" s="4"/>
      <c r="IA62" s="4"/>
      <c r="IB62" s="4"/>
      <c r="IC62" s="4"/>
      <c r="ID62" s="4"/>
      <c r="IE62" s="4"/>
      <c r="IF62" s="4"/>
      <c r="IG62" s="4"/>
      <c r="IH62" s="4"/>
      <c r="II62" s="4"/>
      <c r="IJ62" s="4"/>
      <c r="IK62" s="4"/>
      <c r="IL62" s="4"/>
      <c r="IM62" s="4"/>
      <c r="IN62" s="4"/>
      <c r="IO62" s="4"/>
      <c r="IP62" s="4"/>
      <c r="IQ62" s="4"/>
      <c r="IR62" s="4"/>
      <c r="IS62" s="4"/>
      <c r="IT62" s="4"/>
      <c r="IU62" s="4"/>
    </row>
    <row r="63" spans="1:255" s="6" customFormat="1" ht="24" customHeight="1" x14ac:dyDescent="0.25">
      <c r="A63" s="13"/>
      <c r="B63" s="65" t="s">
        <v>34</v>
      </c>
      <c r="C63" s="53" t="s">
        <v>29</v>
      </c>
      <c r="D63" s="53" t="s">
        <v>30</v>
      </c>
      <c r="E63" s="65" t="s">
        <v>17</v>
      </c>
      <c r="F63" s="53" t="s">
        <v>18</v>
      </c>
      <c r="G63" s="65" t="s">
        <v>19</v>
      </c>
      <c r="H63" s="7"/>
      <c r="I63" s="4"/>
      <c r="J63" s="4"/>
      <c r="K63" s="4"/>
      <c r="L63" s="4"/>
      <c r="M63" s="4"/>
      <c r="N63" s="4"/>
      <c r="O63" s="4"/>
      <c r="P63" s="5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4"/>
      <c r="CW63" s="4"/>
      <c r="CX63" s="4"/>
      <c r="CY63" s="4"/>
      <c r="CZ63" s="4"/>
      <c r="DA63" s="4"/>
      <c r="DB63" s="4"/>
      <c r="DC63" s="4"/>
      <c r="DD63" s="4"/>
      <c r="DE63" s="4"/>
      <c r="DF63" s="4"/>
      <c r="DG63" s="4"/>
      <c r="DH63" s="4"/>
      <c r="DI63" s="4"/>
      <c r="DJ63" s="4"/>
      <c r="DK63" s="4"/>
      <c r="DL63" s="4"/>
      <c r="DM63" s="4"/>
      <c r="DN63" s="4"/>
      <c r="DO63" s="4"/>
      <c r="DP63" s="4"/>
      <c r="DQ63" s="4"/>
      <c r="DR63" s="4"/>
      <c r="DS63" s="4"/>
      <c r="DT63" s="4"/>
      <c r="DU63" s="4"/>
      <c r="DV63" s="4"/>
      <c r="DW63" s="4"/>
      <c r="DX63" s="4"/>
      <c r="DY63" s="4"/>
      <c r="DZ63" s="4"/>
      <c r="EA63" s="4"/>
      <c r="EB63" s="4"/>
      <c r="EC63" s="4"/>
      <c r="ED63" s="4"/>
      <c r="EE63" s="4"/>
      <c r="EF63" s="4"/>
      <c r="EG63" s="4"/>
      <c r="EH63" s="4"/>
      <c r="EI63" s="4"/>
      <c r="EJ63" s="4"/>
      <c r="EK63" s="4"/>
      <c r="EL63" s="4"/>
      <c r="EM63" s="4"/>
      <c r="EN63" s="4"/>
      <c r="EO63" s="4"/>
      <c r="EP63" s="4"/>
      <c r="EQ63" s="4"/>
      <c r="ER63" s="4"/>
      <c r="ES63" s="4"/>
      <c r="ET63" s="4"/>
      <c r="EU63" s="4"/>
      <c r="EV63" s="4"/>
      <c r="EW63" s="4"/>
      <c r="EX63" s="4"/>
      <c r="EY63" s="4"/>
      <c r="EZ63" s="4"/>
      <c r="FA63" s="4"/>
      <c r="FB63" s="4"/>
      <c r="FC63" s="4"/>
      <c r="FD63" s="4"/>
      <c r="FE63" s="4"/>
      <c r="FF63" s="4"/>
      <c r="FG63" s="4"/>
      <c r="FH63" s="4"/>
      <c r="FI63" s="4"/>
      <c r="FJ63" s="4"/>
      <c r="FK63" s="4"/>
      <c r="FL63" s="4"/>
      <c r="FM63" s="4"/>
      <c r="FN63" s="4"/>
      <c r="FO63" s="4"/>
      <c r="FP63" s="4"/>
      <c r="FQ63" s="4"/>
      <c r="FR63" s="4"/>
      <c r="FS63" s="4"/>
      <c r="FT63" s="4"/>
      <c r="FU63" s="4"/>
      <c r="FV63" s="4"/>
      <c r="FW63" s="4"/>
      <c r="FX63" s="4"/>
      <c r="FY63" s="4"/>
      <c r="FZ63" s="4"/>
      <c r="GA63" s="4"/>
      <c r="GB63" s="4"/>
      <c r="GC63" s="4"/>
      <c r="GD63" s="4"/>
      <c r="GE63" s="4"/>
      <c r="GF63" s="4"/>
      <c r="GG63" s="4"/>
      <c r="GH63" s="4"/>
      <c r="GI63" s="4"/>
      <c r="GJ63" s="4"/>
      <c r="GK63" s="4"/>
      <c r="GL63" s="4"/>
      <c r="GM63" s="4"/>
      <c r="GN63" s="4"/>
      <c r="GO63" s="4"/>
      <c r="GP63" s="4"/>
      <c r="GQ63" s="4"/>
      <c r="GR63" s="4"/>
      <c r="GS63" s="4"/>
      <c r="GT63" s="4"/>
      <c r="GU63" s="4"/>
      <c r="GV63" s="4"/>
      <c r="GW63" s="4"/>
      <c r="GX63" s="4"/>
      <c r="GY63" s="4"/>
      <c r="GZ63" s="4"/>
      <c r="HA63" s="4"/>
      <c r="HB63" s="4"/>
      <c r="HC63" s="4"/>
      <c r="HD63" s="4"/>
      <c r="HE63" s="4"/>
      <c r="HF63" s="4"/>
      <c r="HG63" s="4"/>
      <c r="HH63" s="4"/>
      <c r="HI63" s="4"/>
      <c r="HJ63" s="4"/>
      <c r="HK63" s="4"/>
      <c r="HL63" s="4"/>
      <c r="HM63" s="4"/>
      <c r="HN63" s="4"/>
      <c r="HO63" s="4"/>
      <c r="HP63" s="4"/>
      <c r="HQ63" s="4"/>
      <c r="HR63" s="4"/>
      <c r="HS63" s="4"/>
      <c r="HT63" s="4"/>
      <c r="HU63" s="4"/>
      <c r="HV63" s="4"/>
      <c r="HW63" s="4"/>
      <c r="HX63" s="4"/>
      <c r="HY63" s="4"/>
      <c r="HZ63" s="4"/>
      <c r="IA63" s="4"/>
      <c r="IB63" s="4"/>
      <c r="IC63" s="4"/>
      <c r="ID63" s="4"/>
      <c r="IE63" s="4"/>
      <c r="IF63" s="4"/>
      <c r="IG63" s="4"/>
      <c r="IH63" s="4"/>
      <c r="II63" s="4"/>
      <c r="IJ63" s="4"/>
      <c r="IK63" s="4"/>
      <c r="IL63" s="4"/>
      <c r="IM63" s="4"/>
      <c r="IN63" s="4"/>
      <c r="IO63" s="4"/>
      <c r="IP63" s="4"/>
      <c r="IQ63" s="4"/>
      <c r="IR63" s="4"/>
      <c r="IS63" s="4"/>
      <c r="IT63" s="4"/>
      <c r="IU63" s="4"/>
    </row>
    <row r="64" spans="1:255" ht="12.75" customHeight="1" x14ac:dyDescent="0.25">
      <c r="A64" s="12"/>
      <c r="B64" s="74" t="s">
        <v>117</v>
      </c>
      <c r="C64" s="78" t="s">
        <v>78</v>
      </c>
      <c r="D64" s="77">
        <v>1819</v>
      </c>
      <c r="E64" s="78" t="s">
        <v>119</v>
      </c>
      <c r="F64" s="61">
        <v>120</v>
      </c>
      <c r="G64" s="61">
        <f>+F64*D64</f>
        <v>218280</v>
      </c>
    </row>
    <row r="65" spans="1:255" ht="12.75" customHeight="1" x14ac:dyDescent="0.25">
      <c r="A65" s="12"/>
      <c r="B65" s="74" t="s">
        <v>118</v>
      </c>
      <c r="C65" s="78" t="s">
        <v>15</v>
      </c>
      <c r="D65" s="77">
        <v>1</v>
      </c>
      <c r="E65" s="78" t="s">
        <v>120</v>
      </c>
      <c r="F65" s="79">
        <v>40000</v>
      </c>
      <c r="G65" s="61">
        <f>+F65*D65</f>
        <v>40000</v>
      </c>
    </row>
    <row r="66" spans="1:255" s="6" customFormat="1" ht="13.5" customHeight="1" x14ac:dyDescent="0.25">
      <c r="A66" s="13"/>
      <c r="B66" s="56" t="s">
        <v>35</v>
      </c>
      <c r="C66" s="62"/>
      <c r="D66" s="62"/>
      <c r="E66" s="62"/>
      <c r="F66" s="63"/>
      <c r="G66" s="64">
        <f>SUM(G64:G65)</f>
        <v>258280</v>
      </c>
      <c r="H66" s="7"/>
      <c r="I66" s="4"/>
      <c r="J66" s="4"/>
      <c r="K66" s="4"/>
      <c r="L66" s="4"/>
      <c r="M66" s="4"/>
      <c r="N66" s="4"/>
      <c r="O66" s="4"/>
      <c r="P66" s="5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4"/>
      <c r="CW66" s="4"/>
      <c r="CX66" s="4"/>
      <c r="CY66" s="4"/>
      <c r="CZ66" s="4"/>
      <c r="DA66" s="4"/>
      <c r="DB66" s="4"/>
      <c r="DC66" s="4"/>
      <c r="DD66" s="4"/>
      <c r="DE66" s="4"/>
      <c r="DF66" s="4"/>
      <c r="DG66" s="4"/>
      <c r="DH66" s="4"/>
      <c r="DI66" s="4"/>
      <c r="DJ66" s="4"/>
      <c r="DK66" s="4"/>
      <c r="DL66" s="4"/>
      <c r="DM66" s="4"/>
      <c r="DN66" s="4"/>
      <c r="DO66" s="4"/>
      <c r="DP66" s="4"/>
      <c r="DQ66" s="4"/>
      <c r="DR66" s="4"/>
      <c r="DS66" s="4"/>
      <c r="DT66" s="4"/>
      <c r="DU66" s="4"/>
      <c r="DV66" s="4"/>
      <c r="DW66" s="4"/>
      <c r="DX66" s="4"/>
      <c r="DY66" s="4"/>
      <c r="DZ66" s="4"/>
      <c r="EA66" s="4"/>
      <c r="EB66" s="4"/>
      <c r="EC66" s="4"/>
      <c r="ED66" s="4"/>
      <c r="EE66" s="4"/>
      <c r="EF66" s="4"/>
      <c r="EG66" s="4"/>
      <c r="EH66" s="4"/>
      <c r="EI66" s="4"/>
      <c r="EJ66" s="4"/>
      <c r="EK66" s="4"/>
      <c r="EL66" s="4"/>
      <c r="EM66" s="4"/>
      <c r="EN66" s="4"/>
      <c r="EO66" s="4"/>
      <c r="EP66" s="4"/>
      <c r="EQ66" s="4"/>
      <c r="ER66" s="4"/>
      <c r="ES66" s="4"/>
      <c r="ET66" s="4"/>
      <c r="EU66" s="4"/>
      <c r="EV66" s="4"/>
      <c r="EW66" s="4"/>
      <c r="EX66" s="4"/>
      <c r="EY66" s="4"/>
      <c r="EZ66" s="4"/>
      <c r="FA66" s="4"/>
      <c r="FB66" s="4"/>
      <c r="FC66" s="4"/>
      <c r="FD66" s="4"/>
      <c r="FE66" s="4"/>
      <c r="FF66" s="4"/>
      <c r="FG66" s="4"/>
      <c r="FH66" s="4"/>
      <c r="FI66" s="4"/>
      <c r="FJ66" s="4"/>
      <c r="FK66" s="4"/>
      <c r="FL66" s="4"/>
      <c r="FM66" s="4"/>
      <c r="FN66" s="4"/>
      <c r="FO66" s="4"/>
      <c r="FP66" s="4"/>
      <c r="FQ66" s="4"/>
      <c r="FR66" s="4"/>
      <c r="FS66" s="4"/>
      <c r="FT66" s="4"/>
      <c r="FU66" s="4"/>
      <c r="FV66" s="4"/>
      <c r="FW66" s="4"/>
      <c r="FX66" s="4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  <c r="GT66" s="4"/>
      <c r="GU66" s="4"/>
      <c r="GV66" s="4"/>
      <c r="GW66" s="4"/>
      <c r="GX66" s="4"/>
      <c r="GY66" s="4"/>
      <c r="GZ66" s="4"/>
      <c r="HA66" s="4"/>
      <c r="HB66" s="4"/>
      <c r="HC66" s="4"/>
      <c r="HD66" s="4"/>
      <c r="HE66" s="4"/>
      <c r="HF66" s="4"/>
      <c r="HG66" s="4"/>
      <c r="HH66" s="4"/>
      <c r="HI66" s="4"/>
      <c r="HJ66" s="4"/>
      <c r="HK66" s="4"/>
      <c r="HL66" s="4"/>
      <c r="HM66" s="4"/>
      <c r="HN66" s="4"/>
      <c r="HO66" s="4"/>
      <c r="HP66" s="4"/>
      <c r="HQ66" s="4"/>
      <c r="HR66" s="4"/>
      <c r="HS66" s="4"/>
      <c r="HT66" s="4"/>
      <c r="HU66" s="4"/>
      <c r="HV66" s="4"/>
      <c r="HW66" s="4"/>
      <c r="HX66" s="4"/>
      <c r="HY66" s="4"/>
      <c r="HZ66" s="4"/>
      <c r="IA66" s="4"/>
      <c r="IB66" s="4"/>
      <c r="IC66" s="4"/>
      <c r="ID66" s="4"/>
      <c r="IE66" s="4"/>
      <c r="IF66" s="4"/>
      <c r="IG66" s="4"/>
      <c r="IH66" s="4"/>
      <c r="II66" s="4"/>
      <c r="IJ66" s="4"/>
      <c r="IK66" s="4"/>
      <c r="IL66" s="4"/>
      <c r="IM66" s="4"/>
      <c r="IN66" s="4"/>
      <c r="IO66" s="4"/>
      <c r="IP66" s="4"/>
      <c r="IQ66" s="4"/>
      <c r="IR66" s="4"/>
      <c r="IS66" s="4"/>
      <c r="IT66" s="4"/>
      <c r="IU66" s="4"/>
    </row>
    <row r="67" spans="1:255" s="6" customFormat="1" ht="12" customHeight="1" x14ac:dyDescent="0.25">
      <c r="A67" s="13"/>
      <c r="B67" s="30"/>
      <c r="C67" s="30"/>
      <c r="D67" s="30"/>
      <c r="E67" s="30"/>
      <c r="F67" s="36"/>
      <c r="G67" s="36"/>
      <c r="H67" s="7"/>
      <c r="I67" s="4"/>
      <c r="J67" s="4"/>
      <c r="K67" s="4"/>
      <c r="L67" s="4"/>
      <c r="M67" s="4"/>
      <c r="N67" s="4"/>
      <c r="O67" s="4"/>
      <c r="P67" s="5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4"/>
      <c r="CW67" s="4"/>
      <c r="CX67" s="4"/>
      <c r="CY67" s="4"/>
      <c r="CZ67" s="4"/>
      <c r="DA67" s="4"/>
      <c r="DB67" s="4"/>
      <c r="DC67" s="4"/>
      <c r="DD67" s="4"/>
      <c r="DE67" s="4"/>
      <c r="DF67" s="4"/>
      <c r="DG67" s="4"/>
      <c r="DH67" s="4"/>
      <c r="DI67" s="4"/>
      <c r="DJ67" s="4"/>
      <c r="DK67" s="4"/>
      <c r="DL67" s="4"/>
      <c r="DM67" s="4"/>
      <c r="DN67" s="4"/>
      <c r="DO67" s="4"/>
      <c r="DP67" s="4"/>
      <c r="DQ67" s="4"/>
      <c r="DR67" s="4"/>
      <c r="DS67" s="4"/>
      <c r="DT67" s="4"/>
      <c r="DU67" s="4"/>
      <c r="DV67" s="4"/>
      <c r="DW67" s="4"/>
      <c r="DX67" s="4"/>
      <c r="DY67" s="4"/>
      <c r="DZ67" s="4"/>
      <c r="EA67" s="4"/>
      <c r="EB67" s="4"/>
      <c r="EC67" s="4"/>
      <c r="ED67" s="4"/>
      <c r="EE67" s="4"/>
      <c r="EF67" s="4"/>
      <c r="EG67" s="4"/>
      <c r="EH67" s="4"/>
      <c r="EI67" s="4"/>
      <c r="EJ67" s="4"/>
      <c r="EK67" s="4"/>
      <c r="EL67" s="4"/>
      <c r="EM67" s="4"/>
      <c r="EN67" s="4"/>
      <c r="EO67" s="4"/>
      <c r="EP67" s="4"/>
      <c r="EQ67" s="4"/>
      <c r="ER67" s="4"/>
      <c r="ES67" s="4"/>
      <c r="ET67" s="4"/>
      <c r="EU67" s="4"/>
      <c r="EV67" s="4"/>
      <c r="EW67" s="4"/>
      <c r="EX67" s="4"/>
      <c r="EY67" s="4"/>
      <c r="EZ67" s="4"/>
      <c r="FA67" s="4"/>
      <c r="FB67" s="4"/>
      <c r="FC67" s="4"/>
      <c r="FD67" s="4"/>
      <c r="FE67" s="4"/>
      <c r="FF67" s="4"/>
      <c r="FG67" s="4"/>
      <c r="FH67" s="4"/>
      <c r="FI67" s="4"/>
      <c r="FJ67" s="4"/>
      <c r="FK67" s="4"/>
      <c r="FL67" s="4"/>
      <c r="FM67" s="4"/>
      <c r="FN67" s="4"/>
      <c r="FO67" s="4"/>
      <c r="FP67" s="4"/>
      <c r="FQ67" s="4"/>
      <c r="FR67" s="4"/>
      <c r="FS67" s="4"/>
      <c r="FT67" s="4"/>
      <c r="FU67" s="4"/>
      <c r="FV67" s="4"/>
      <c r="FW67" s="4"/>
      <c r="FX67" s="4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  <c r="GT67" s="4"/>
      <c r="GU67" s="4"/>
      <c r="GV67" s="4"/>
      <c r="GW67" s="4"/>
      <c r="GX67" s="4"/>
      <c r="GY67" s="4"/>
      <c r="GZ67" s="4"/>
      <c r="HA67" s="4"/>
      <c r="HB67" s="4"/>
      <c r="HC67" s="4"/>
      <c r="HD67" s="4"/>
      <c r="HE67" s="4"/>
      <c r="HF67" s="4"/>
      <c r="HG67" s="4"/>
      <c r="HH67" s="4"/>
      <c r="HI67" s="4"/>
      <c r="HJ67" s="4"/>
      <c r="HK67" s="4"/>
      <c r="HL67" s="4"/>
      <c r="HM67" s="4"/>
      <c r="HN67" s="4"/>
      <c r="HO67" s="4"/>
      <c r="HP67" s="4"/>
      <c r="HQ67" s="4"/>
      <c r="HR67" s="4"/>
      <c r="HS67" s="4"/>
      <c r="HT67" s="4"/>
      <c r="HU67" s="4"/>
      <c r="HV67" s="4"/>
      <c r="HW67" s="4"/>
      <c r="HX67" s="4"/>
      <c r="HY67" s="4"/>
      <c r="HZ67" s="4"/>
      <c r="IA67" s="4"/>
      <c r="IB67" s="4"/>
      <c r="IC67" s="4"/>
      <c r="ID67" s="4"/>
      <c r="IE67" s="4"/>
      <c r="IF67" s="4"/>
      <c r="IG67" s="4"/>
      <c r="IH67" s="4"/>
      <c r="II67" s="4"/>
      <c r="IJ67" s="4"/>
      <c r="IK67" s="4"/>
      <c r="IL67" s="4"/>
      <c r="IM67" s="4"/>
      <c r="IN67" s="4"/>
      <c r="IO67" s="4"/>
      <c r="IP67" s="4"/>
      <c r="IQ67" s="4"/>
      <c r="IR67" s="4"/>
      <c r="IS67" s="4"/>
      <c r="IT67" s="4"/>
      <c r="IU67" s="4"/>
    </row>
    <row r="68" spans="1:255" s="6" customFormat="1" ht="12" customHeight="1" x14ac:dyDescent="0.25">
      <c r="A68" s="13"/>
      <c r="B68" s="80" t="s">
        <v>36</v>
      </c>
      <c r="C68" s="81"/>
      <c r="D68" s="81"/>
      <c r="E68" s="81"/>
      <c r="F68" s="81"/>
      <c r="G68" s="82">
        <f>G29+G34+G44+G60+G66</f>
        <v>5737822</v>
      </c>
      <c r="H68" s="7"/>
      <c r="I68" s="4"/>
      <c r="J68" s="4"/>
      <c r="K68" s="4"/>
      <c r="L68" s="4"/>
      <c r="M68" s="4"/>
      <c r="N68" s="4"/>
      <c r="O68" s="4"/>
      <c r="P68" s="5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4"/>
      <c r="CW68" s="4"/>
      <c r="CX68" s="4"/>
      <c r="CY68" s="4"/>
      <c r="CZ68" s="4"/>
      <c r="DA68" s="4"/>
      <c r="DB68" s="4"/>
      <c r="DC68" s="4"/>
      <c r="DD68" s="4"/>
      <c r="DE68" s="4"/>
      <c r="DF68" s="4"/>
      <c r="DG68" s="4"/>
      <c r="DH68" s="4"/>
      <c r="DI68" s="4"/>
      <c r="DJ68" s="4"/>
      <c r="DK68" s="4"/>
      <c r="DL68" s="4"/>
      <c r="DM68" s="4"/>
      <c r="DN68" s="4"/>
      <c r="DO68" s="4"/>
      <c r="DP68" s="4"/>
      <c r="DQ68" s="4"/>
      <c r="DR68" s="4"/>
      <c r="DS68" s="4"/>
      <c r="DT68" s="4"/>
      <c r="DU68" s="4"/>
      <c r="DV68" s="4"/>
      <c r="DW68" s="4"/>
      <c r="DX68" s="4"/>
      <c r="DY68" s="4"/>
      <c r="DZ68" s="4"/>
      <c r="EA68" s="4"/>
      <c r="EB68" s="4"/>
      <c r="EC68" s="4"/>
      <c r="ED68" s="4"/>
      <c r="EE68" s="4"/>
      <c r="EF68" s="4"/>
      <c r="EG68" s="4"/>
      <c r="EH68" s="4"/>
      <c r="EI68" s="4"/>
      <c r="EJ68" s="4"/>
      <c r="EK68" s="4"/>
      <c r="EL68" s="4"/>
      <c r="EM68" s="4"/>
      <c r="EN68" s="4"/>
      <c r="EO68" s="4"/>
      <c r="EP68" s="4"/>
      <c r="EQ68" s="4"/>
      <c r="ER68" s="4"/>
      <c r="ES68" s="4"/>
      <c r="ET68" s="4"/>
      <c r="EU68" s="4"/>
      <c r="EV68" s="4"/>
      <c r="EW68" s="4"/>
      <c r="EX68" s="4"/>
      <c r="EY68" s="4"/>
      <c r="EZ68" s="4"/>
      <c r="FA68" s="4"/>
      <c r="FB68" s="4"/>
      <c r="FC68" s="4"/>
      <c r="FD68" s="4"/>
      <c r="FE68" s="4"/>
      <c r="FF68" s="4"/>
      <c r="FG68" s="4"/>
      <c r="FH68" s="4"/>
      <c r="FI68" s="4"/>
      <c r="FJ68" s="4"/>
      <c r="FK68" s="4"/>
      <c r="FL68" s="4"/>
      <c r="FM68" s="4"/>
      <c r="FN68" s="4"/>
      <c r="FO68" s="4"/>
      <c r="FP68" s="4"/>
      <c r="FQ68" s="4"/>
      <c r="FR68" s="4"/>
      <c r="FS68" s="4"/>
      <c r="FT68" s="4"/>
      <c r="FU68" s="4"/>
      <c r="FV68" s="4"/>
      <c r="FW68" s="4"/>
      <c r="FX68" s="4"/>
      <c r="FY68" s="4"/>
      <c r="FZ68" s="4"/>
      <c r="GA68" s="4"/>
      <c r="GB68" s="4"/>
      <c r="GC68" s="4"/>
      <c r="GD68" s="4"/>
      <c r="GE68" s="4"/>
      <c r="GF68" s="4"/>
      <c r="GG68" s="4"/>
      <c r="GH68" s="4"/>
      <c r="GI68" s="4"/>
      <c r="GJ68" s="4"/>
      <c r="GK68" s="4"/>
      <c r="GL68" s="4"/>
      <c r="GM68" s="4"/>
      <c r="GN68" s="4"/>
      <c r="GO68" s="4"/>
      <c r="GP68" s="4"/>
      <c r="GQ68" s="4"/>
      <c r="GR68" s="4"/>
      <c r="GS68" s="4"/>
      <c r="GT68" s="4"/>
      <c r="GU68" s="4"/>
      <c r="GV68" s="4"/>
      <c r="GW68" s="4"/>
      <c r="GX68" s="4"/>
      <c r="GY68" s="4"/>
      <c r="GZ68" s="4"/>
      <c r="HA68" s="4"/>
      <c r="HB68" s="4"/>
      <c r="HC68" s="4"/>
      <c r="HD68" s="4"/>
      <c r="HE68" s="4"/>
      <c r="HF68" s="4"/>
      <c r="HG68" s="4"/>
      <c r="HH68" s="4"/>
      <c r="HI68" s="4"/>
      <c r="HJ68" s="4"/>
      <c r="HK68" s="4"/>
      <c r="HL68" s="4"/>
      <c r="HM68" s="4"/>
      <c r="HN68" s="4"/>
      <c r="HO68" s="4"/>
      <c r="HP68" s="4"/>
      <c r="HQ68" s="4"/>
      <c r="HR68" s="4"/>
      <c r="HS68" s="4"/>
      <c r="HT68" s="4"/>
      <c r="HU68" s="4"/>
      <c r="HV68" s="4"/>
      <c r="HW68" s="4"/>
      <c r="HX68" s="4"/>
      <c r="HY68" s="4"/>
      <c r="HZ68" s="4"/>
      <c r="IA68" s="4"/>
      <c r="IB68" s="4"/>
      <c r="IC68" s="4"/>
      <c r="ID68" s="4"/>
      <c r="IE68" s="4"/>
      <c r="IF68" s="4"/>
      <c r="IG68" s="4"/>
      <c r="IH68" s="4"/>
      <c r="II68" s="4"/>
      <c r="IJ68" s="4"/>
      <c r="IK68" s="4"/>
      <c r="IL68" s="4"/>
      <c r="IM68" s="4"/>
      <c r="IN68" s="4"/>
      <c r="IO68" s="4"/>
      <c r="IP68" s="4"/>
      <c r="IQ68" s="4"/>
      <c r="IR68" s="4"/>
      <c r="IS68" s="4"/>
      <c r="IT68" s="4"/>
      <c r="IU68" s="4"/>
    </row>
    <row r="69" spans="1:255" s="6" customFormat="1" ht="12" customHeight="1" x14ac:dyDescent="0.25">
      <c r="A69" s="13"/>
      <c r="B69" s="83" t="s">
        <v>37</v>
      </c>
      <c r="C69" s="22"/>
      <c r="D69" s="22"/>
      <c r="E69" s="22"/>
      <c r="F69" s="22"/>
      <c r="G69" s="84">
        <f>G68*0.05</f>
        <v>286891.10000000003</v>
      </c>
      <c r="H69" s="7"/>
      <c r="I69" s="4"/>
      <c r="J69" s="4"/>
      <c r="K69" s="4"/>
      <c r="L69" s="4"/>
      <c r="M69" s="4"/>
      <c r="N69" s="4"/>
      <c r="O69" s="4"/>
      <c r="P69" s="5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4"/>
      <c r="CW69" s="4"/>
      <c r="CX69" s="4"/>
      <c r="CY69" s="4"/>
      <c r="CZ69" s="4"/>
      <c r="DA69" s="4"/>
      <c r="DB69" s="4"/>
      <c r="DC69" s="4"/>
      <c r="DD69" s="4"/>
      <c r="DE69" s="4"/>
      <c r="DF69" s="4"/>
      <c r="DG69" s="4"/>
      <c r="DH69" s="4"/>
      <c r="DI69" s="4"/>
      <c r="DJ69" s="4"/>
      <c r="DK69" s="4"/>
      <c r="DL69" s="4"/>
      <c r="DM69" s="4"/>
      <c r="DN69" s="4"/>
      <c r="DO69" s="4"/>
      <c r="DP69" s="4"/>
      <c r="DQ69" s="4"/>
      <c r="DR69" s="4"/>
      <c r="DS69" s="4"/>
      <c r="DT69" s="4"/>
      <c r="DU69" s="4"/>
      <c r="DV69" s="4"/>
      <c r="DW69" s="4"/>
      <c r="DX69" s="4"/>
      <c r="DY69" s="4"/>
      <c r="DZ69" s="4"/>
      <c r="EA69" s="4"/>
      <c r="EB69" s="4"/>
      <c r="EC69" s="4"/>
      <c r="ED69" s="4"/>
      <c r="EE69" s="4"/>
      <c r="EF69" s="4"/>
      <c r="EG69" s="4"/>
      <c r="EH69" s="4"/>
      <c r="EI69" s="4"/>
      <c r="EJ69" s="4"/>
      <c r="EK69" s="4"/>
      <c r="EL69" s="4"/>
      <c r="EM69" s="4"/>
      <c r="EN69" s="4"/>
      <c r="EO69" s="4"/>
      <c r="EP69" s="4"/>
      <c r="EQ69" s="4"/>
      <c r="ER69" s="4"/>
      <c r="ES69" s="4"/>
      <c r="ET69" s="4"/>
      <c r="EU69" s="4"/>
      <c r="EV69" s="4"/>
      <c r="EW69" s="4"/>
      <c r="EX69" s="4"/>
      <c r="EY69" s="4"/>
      <c r="EZ69" s="4"/>
      <c r="FA69" s="4"/>
      <c r="FB69" s="4"/>
      <c r="FC69" s="4"/>
      <c r="FD69" s="4"/>
      <c r="FE69" s="4"/>
      <c r="FF69" s="4"/>
      <c r="FG69" s="4"/>
      <c r="FH69" s="4"/>
      <c r="FI69" s="4"/>
      <c r="FJ69" s="4"/>
      <c r="FK69" s="4"/>
      <c r="FL69" s="4"/>
      <c r="FM69" s="4"/>
      <c r="FN69" s="4"/>
      <c r="FO69" s="4"/>
      <c r="FP69" s="4"/>
      <c r="FQ69" s="4"/>
      <c r="FR69" s="4"/>
      <c r="FS69" s="4"/>
      <c r="FT69" s="4"/>
      <c r="FU69" s="4"/>
      <c r="FV69" s="4"/>
      <c r="FW69" s="4"/>
      <c r="FX69" s="4"/>
      <c r="FY69" s="4"/>
      <c r="FZ69" s="4"/>
      <c r="GA69" s="4"/>
      <c r="GB69" s="4"/>
      <c r="GC69" s="4"/>
      <c r="GD69" s="4"/>
      <c r="GE69" s="4"/>
      <c r="GF69" s="4"/>
      <c r="GG69" s="4"/>
      <c r="GH69" s="4"/>
      <c r="GI69" s="4"/>
      <c r="GJ69" s="4"/>
      <c r="GK69" s="4"/>
      <c r="GL69" s="4"/>
      <c r="GM69" s="4"/>
      <c r="GN69" s="4"/>
      <c r="GO69" s="4"/>
      <c r="GP69" s="4"/>
      <c r="GQ69" s="4"/>
      <c r="GR69" s="4"/>
      <c r="GS69" s="4"/>
      <c r="GT69" s="4"/>
      <c r="GU69" s="4"/>
      <c r="GV69" s="4"/>
      <c r="GW69" s="4"/>
      <c r="GX69" s="4"/>
      <c r="GY69" s="4"/>
      <c r="GZ69" s="4"/>
      <c r="HA69" s="4"/>
      <c r="HB69" s="4"/>
      <c r="HC69" s="4"/>
      <c r="HD69" s="4"/>
      <c r="HE69" s="4"/>
      <c r="HF69" s="4"/>
      <c r="HG69" s="4"/>
      <c r="HH69" s="4"/>
      <c r="HI69" s="4"/>
      <c r="HJ69" s="4"/>
      <c r="HK69" s="4"/>
      <c r="HL69" s="4"/>
      <c r="HM69" s="4"/>
      <c r="HN69" s="4"/>
      <c r="HO69" s="4"/>
      <c r="HP69" s="4"/>
      <c r="HQ69" s="4"/>
      <c r="HR69" s="4"/>
      <c r="HS69" s="4"/>
      <c r="HT69" s="4"/>
      <c r="HU69" s="4"/>
      <c r="HV69" s="4"/>
      <c r="HW69" s="4"/>
      <c r="HX69" s="4"/>
      <c r="HY69" s="4"/>
      <c r="HZ69" s="4"/>
      <c r="IA69" s="4"/>
      <c r="IB69" s="4"/>
      <c r="IC69" s="4"/>
      <c r="ID69" s="4"/>
      <c r="IE69" s="4"/>
      <c r="IF69" s="4"/>
      <c r="IG69" s="4"/>
      <c r="IH69" s="4"/>
      <c r="II69" s="4"/>
      <c r="IJ69" s="4"/>
      <c r="IK69" s="4"/>
      <c r="IL69" s="4"/>
      <c r="IM69" s="4"/>
      <c r="IN69" s="4"/>
      <c r="IO69" s="4"/>
      <c r="IP69" s="4"/>
      <c r="IQ69" s="4"/>
      <c r="IR69" s="4"/>
      <c r="IS69" s="4"/>
      <c r="IT69" s="4"/>
      <c r="IU69" s="4"/>
    </row>
    <row r="70" spans="1:255" s="6" customFormat="1" ht="12" customHeight="1" x14ac:dyDescent="0.25">
      <c r="A70" s="13"/>
      <c r="B70" s="85" t="s">
        <v>38</v>
      </c>
      <c r="C70" s="21"/>
      <c r="D70" s="21"/>
      <c r="E70" s="21"/>
      <c r="F70" s="21"/>
      <c r="G70" s="86">
        <f>G69+G68</f>
        <v>6024713.0999999996</v>
      </c>
      <c r="H70" s="7"/>
      <c r="I70" s="4"/>
      <c r="J70" s="4"/>
      <c r="K70" s="4"/>
      <c r="L70" s="4"/>
      <c r="M70" s="4"/>
      <c r="N70" s="4"/>
      <c r="O70" s="4"/>
      <c r="P70" s="5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4"/>
      <c r="CW70" s="4"/>
      <c r="CX70" s="4"/>
      <c r="CY70" s="4"/>
      <c r="CZ70" s="4"/>
      <c r="DA70" s="4"/>
      <c r="DB70" s="4"/>
      <c r="DC70" s="4"/>
      <c r="DD70" s="4"/>
      <c r="DE70" s="4"/>
      <c r="DF70" s="4"/>
      <c r="DG70" s="4"/>
      <c r="DH70" s="4"/>
      <c r="DI70" s="4"/>
      <c r="DJ70" s="4"/>
      <c r="DK70" s="4"/>
      <c r="DL70" s="4"/>
      <c r="DM70" s="4"/>
      <c r="DN70" s="4"/>
      <c r="DO70" s="4"/>
      <c r="DP70" s="4"/>
      <c r="DQ70" s="4"/>
      <c r="DR70" s="4"/>
      <c r="DS70" s="4"/>
      <c r="DT70" s="4"/>
      <c r="DU70" s="4"/>
      <c r="DV70" s="4"/>
      <c r="DW70" s="4"/>
      <c r="DX70" s="4"/>
      <c r="DY70" s="4"/>
      <c r="DZ70" s="4"/>
      <c r="EA70" s="4"/>
      <c r="EB70" s="4"/>
      <c r="EC70" s="4"/>
      <c r="ED70" s="4"/>
      <c r="EE70" s="4"/>
      <c r="EF70" s="4"/>
      <c r="EG70" s="4"/>
      <c r="EH70" s="4"/>
      <c r="EI70" s="4"/>
      <c r="EJ70" s="4"/>
      <c r="EK70" s="4"/>
      <c r="EL70" s="4"/>
      <c r="EM70" s="4"/>
      <c r="EN70" s="4"/>
      <c r="EO70" s="4"/>
      <c r="EP70" s="4"/>
      <c r="EQ70" s="4"/>
      <c r="ER70" s="4"/>
      <c r="ES70" s="4"/>
      <c r="ET70" s="4"/>
      <c r="EU70" s="4"/>
      <c r="EV70" s="4"/>
      <c r="EW70" s="4"/>
      <c r="EX70" s="4"/>
      <c r="EY70" s="4"/>
      <c r="EZ70" s="4"/>
      <c r="FA70" s="4"/>
      <c r="FB70" s="4"/>
      <c r="FC70" s="4"/>
      <c r="FD70" s="4"/>
      <c r="FE70" s="4"/>
      <c r="FF70" s="4"/>
      <c r="FG70" s="4"/>
      <c r="FH70" s="4"/>
      <c r="FI70" s="4"/>
      <c r="FJ70" s="4"/>
      <c r="FK70" s="4"/>
      <c r="FL70" s="4"/>
      <c r="FM70" s="4"/>
      <c r="FN70" s="4"/>
      <c r="FO70" s="4"/>
      <c r="FP70" s="4"/>
      <c r="FQ70" s="4"/>
      <c r="FR70" s="4"/>
      <c r="FS70" s="4"/>
      <c r="FT70" s="4"/>
      <c r="FU70" s="4"/>
      <c r="FV70" s="4"/>
      <c r="FW70" s="4"/>
      <c r="FX70" s="4"/>
      <c r="FY70" s="4"/>
      <c r="FZ70" s="4"/>
      <c r="GA70" s="4"/>
      <c r="GB70" s="4"/>
      <c r="GC70" s="4"/>
      <c r="GD70" s="4"/>
      <c r="GE70" s="4"/>
      <c r="GF70" s="4"/>
      <c r="GG70" s="4"/>
      <c r="GH70" s="4"/>
      <c r="GI70" s="4"/>
      <c r="GJ70" s="4"/>
      <c r="GK70" s="4"/>
      <c r="GL70" s="4"/>
      <c r="GM70" s="4"/>
      <c r="GN70" s="4"/>
      <c r="GO70" s="4"/>
      <c r="GP70" s="4"/>
      <c r="GQ70" s="4"/>
      <c r="GR70" s="4"/>
      <c r="GS70" s="4"/>
      <c r="GT70" s="4"/>
      <c r="GU70" s="4"/>
      <c r="GV70" s="4"/>
      <c r="GW70" s="4"/>
      <c r="GX70" s="4"/>
      <c r="GY70" s="4"/>
      <c r="GZ70" s="4"/>
      <c r="HA70" s="4"/>
      <c r="HB70" s="4"/>
      <c r="HC70" s="4"/>
      <c r="HD70" s="4"/>
      <c r="HE70" s="4"/>
      <c r="HF70" s="4"/>
      <c r="HG70" s="4"/>
      <c r="HH70" s="4"/>
      <c r="HI70" s="4"/>
      <c r="HJ70" s="4"/>
      <c r="HK70" s="4"/>
      <c r="HL70" s="4"/>
      <c r="HM70" s="4"/>
      <c r="HN70" s="4"/>
      <c r="HO70" s="4"/>
      <c r="HP70" s="4"/>
      <c r="HQ70" s="4"/>
      <c r="HR70" s="4"/>
      <c r="HS70" s="4"/>
      <c r="HT70" s="4"/>
      <c r="HU70" s="4"/>
      <c r="HV70" s="4"/>
      <c r="HW70" s="4"/>
      <c r="HX70" s="4"/>
      <c r="HY70" s="4"/>
      <c r="HZ70" s="4"/>
      <c r="IA70" s="4"/>
      <c r="IB70" s="4"/>
      <c r="IC70" s="4"/>
      <c r="ID70" s="4"/>
      <c r="IE70" s="4"/>
      <c r="IF70" s="4"/>
      <c r="IG70" s="4"/>
      <c r="IH70" s="4"/>
      <c r="II70" s="4"/>
      <c r="IJ70" s="4"/>
      <c r="IK70" s="4"/>
      <c r="IL70" s="4"/>
      <c r="IM70" s="4"/>
      <c r="IN70" s="4"/>
      <c r="IO70" s="4"/>
      <c r="IP70" s="4"/>
      <c r="IQ70" s="4"/>
      <c r="IR70" s="4"/>
      <c r="IS70" s="4"/>
      <c r="IT70" s="4"/>
      <c r="IU70" s="4"/>
    </row>
    <row r="71" spans="1:255" s="6" customFormat="1" ht="12" customHeight="1" x14ac:dyDescent="0.25">
      <c r="A71" s="13"/>
      <c r="B71" s="83" t="s">
        <v>39</v>
      </c>
      <c r="C71" s="22"/>
      <c r="D71" s="22"/>
      <c r="E71" s="22"/>
      <c r="F71" s="22"/>
      <c r="G71" s="84">
        <f>G12</f>
        <v>8700000</v>
      </c>
      <c r="H71" s="7"/>
      <c r="I71" s="4"/>
      <c r="J71" s="4"/>
      <c r="K71" s="4"/>
      <c r="L71" s="4"/>
      <c r="M71" s="4"/>
      <c r="N71" s="4"/>
      <c r="O71" s="4"/>
      <c r="P71" s="5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4"/>
      <c r="CW71" s="4"/>
      <c r="CX71" s="4"/>
      <c r="CY71" s="4"/>
      <c r="CZ71" s="4"/>
      <c r="DA71" s="4"/>
      <c r="DB71" s="4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  <c r="FS71" s="4"/>
      <c r="FT71" s="4"/>
      <c r="FU71" s="4"/>
      <c r="FV71" s="4"/>
      <c r="FW71" s="4"/>
      <c r="FX71" s="4"/>
      <c r="FY71" s="4"/>
      <c r="FZ71" s="4"/>
      <c r="GA71" s="4"/>
      <c r="GB71" s="4"/>
      <c r="GC71" s="4"/>
      <c r="GD71" s="4"/>
      <c r="GE71" s="4"/>
      <c r="GF71" s="4"/>
      <c r="GG71" s="4"/>
      <c r="GH71" s="4"/>
      <c r="GI71" s="4"/>
      <c r="GJ71" s="4"/>
      <c r="GK71" s="4"/>
      <c r="GL71" s="4"/>
      <c r="GM71" s="4"/>
      <c r="GN71" s="4"/>
      <c r="GO71" s="4"/>
      <c r="GP71" s="4"/>
      <c r="GQ71" s="4"/>
      <c r="GR71" s="4"/>
      <c r="GS71" s="4"/>
      <c r="GT71" s="4"/>
      <c r="GU71" s="4"/>
      <c r="GV71" s="4"/>
      <c r="GW71" s="4"/>
      <c r="GX71" s="4"/>
      <c r="GY71" s="4"/>
      <c r="GZ71" s="4"/>
      <c r="HA71" s="4"/>
      <c r="HB71" s="4"/>
      <c r="HC71" s="4"/>
      <c r="HD71" s="4"/>
      <c r="HE71" s="4"/>
      <c r="HF71" s="4"/>
      <c r="HG71" s="4"/>
      <c r="HH71" s="4"/>
      <c r="HI71" s="4"/>
      <c r="HJ71" s="4"/>
      <c r="HK71" s="4"/>
      <c r="HL71" s="4"/>
      <c r="HM71" s="4"/>
      <c r="HN71" s="4"/>
      <c r="HO71" s="4"/>
      <c r="HP71" s="4"/>
      <c r="HQ71" s="4"/>
      <c r="HR71" s="4"/>
      <c r="HS71" s="4"/>
      <c r="HT71" s="4"/>
      <c r="HU71" s="4"/>
      <c r="HV71" s="4"/>
      <c r="HW71" s="4"/>
      <c r="HX71" s="4"/>
      <c r="HY71" s="4"/>
      <c r="HZ71" s="4"/>
      <c r="IA71" s="4"/>
      <c r="IB71" s="4"/>
      <c r="IC71" s="4"/>
      <c r="ID71" s="4"/>
      <c r="IE71" s="4"/>
      <c r="IF71" s="4"/>
      <c r="IG71" s="4"/>
      <c r="IH71" s="4"/>
      <c r="II71" s="4"/>
      <c r="IJ71" s="4"/>
      <c r="IK71" s="4"/>
      <c r="IL71" s="4"/>
      <c r="IM71" s="4"/>
      <c r="IN71" s="4"/>
      <c r="IO71" s="4"/>
      <c r="IP71" s="4"/>
      <c r="IQ71" s="4"/>
      <c r="IR71" s="4"/>
      <c r="IS71" s="4"/>
      <c r="IT71" s="4"/>
      <c r="IU71" s="4"/>
    </row>
    <row r="72" spans="1:255" s="6" customFormat="1" ht="12" customHeight="1" x14ac:dyDescent="0.25">
      <c r="A72" s="13"/>
      <c r="B72" s="87" t="s">
        <v>40</v>
      </c>
      <c r="C72" s="88"/>
      <c r="D72" s="88"/>
      <c r="E72" s="88"/>
      <c r="F72" s="88"/>
      <c r="G72" s="89">
        <f>G71-G70</f>
        <v>2675286.9000000004</v>
      </c>
      <c r="H72" s="7"/>
      <c r="I72" s="4"/>
      <c r="J72" s="4"/>
      <c r="K72" s="4"/>
      <c r="L72" s="4"/>
      <c r="M72" s="4"/>
      <c r="N72" s="4"/>
      <c r="O72" s="4"/>
      <c r="P72" s="5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4"/>
      <c r="CW72" s="4"/>
      <c r="CX72" s="4"/>
      <c r="CY72" s="4"/>
      <c r="CZ72" s="4"/>
      <c r="DA72" s="4"/>
      <c r="DB72" s="4"/>
      <c r="DC72" s="4"/>
      <c r="DD72" s="4"/>
      <c r="DE72" s="4"/>
      <c r="DF72" s="4"/>
      <c r="DG72" s="4"/>
      <c r="DH72" s="4"/>
      <c r="DI72" s="4"/>
      <c r="DJ72" s="4"/>
      <c r="DK72" s="4"/>
      <c r="DL72" s="4"/>
      <c r="DM72" s="4"/>
      <c r="DN72" s="4"/>
      <c r="DO72" s="4"/>
      <c r="DP72" s="4"/>
      <c r="DQ72" s="4"/>
      <c r="DR72" s="4"/>
      <c r="DS72" s="4"/>
      <c r="DT72" s="4"/>
      <c r="DU72" s="4"/>
      <c r="DV72" s="4"/>
      <c r="DW72" s="4"/>
      <c r="DX72" s="4"/>
      <c r="DY72" s="4"/>
      <c r="DZ72" s="4"/>
      <c r="EA72" s="4"/>
      <c r="EB72" s="4"/>
      <c r="EC72" s="4"/>
      <c r="ED72" s="4"/>
      <c r="EE72" s="4"/>
      <c r="EF72" s="4"/>
      <c r="EG72" s="4"/>
      <c r="EH72" s="4"/>
      <c r="EI72" s="4"/>
      <c r="EJ72" s="4"/>
      <c r="EK72" s="4"/>
      <c r="EL72" s="4"/>
      <c r="EM72" s="4"/>
      <c r="EN72" s="4"/>
      <c r="EO72" s="4"/>
      <c r="EP72" s="4"/>
      <c r="EQ72" s="4"/>
      <c r="ER72" s="4"/>
      <c r="ES72" s="4"/>
      <c r="ET72" s="4"/>
      <c r="EU72" s="4"/>
      <c r="EV72" s="4"/>
      <c r="EW72" s="4"/>
      <c r="EX72" s="4"/>
      <c r="EY72" s="4"/>
      <c r="EZ72" s="4"/>
      <c r="FA72" s="4"/>
      <c r="FB72" s="4"/>
      <c r="FC72" s="4"/>
      <c r="FD72" s="4"/>
      <c r="FE72" s="4"/>
      <c r="FF72" s="4"/>
      <c r="FG72" s="4"/>
      <c r="FH72" s="4"/>
      <c r="FI72" s="4"/>
      <c r="FJ72" s="4"/>
      <c r="FK72" s="4"/>
      <c r="FL72" s="4"/>
      <c r="FM72" s="4"/>
      <c r="FN72" s="4"/>
      <c r="FO72" s="4"/>
      <c r="FP72" s="4"/>
      <c r="FQ72" s="4"/>
      <c r="FR72" s="4"/>
      <c r="FS72" s="4"/>
      <c r="FT72" s="4"/>
      <c r="FU72" s="4"/>
      <c r="FV72" s="4"/>
      <c r="FW72" s="4"/>
      <c r="FX72" s="4"/>
      <c r="FY72" s="4"/>
      <c r="FZ72" s="4"/>
      <c r="GA72" s="4"/>
      <c r="GB72" s="4"/>
      <c r="GC72" s="4"/>
      <c r="GD72" s="4"/>
      <c r="GE72" s="4"/>
      <c r="GF72" s="4"/>
      <c r="GG72" s="4"/>
      <c r="GH72" s="4"/>
      <c r="GI72" s="4"/>
      <c r="GJ72" s="4"/>
      <c r="GK72" s="4"/>
      <c r="GL72" s="4"/>
      <c r="GM72" s="4"/>
      <c r="GN72" s="4"/>
      <c r="GO72" s="4"/>
      <c r="GP72" s="4"/>
      <c r="GQ72" s="4"/>
      <c r="GR72" s="4"/>
      <c r="GS72" s="4"/>
      <c r="GT72" s="4"/>
      <c r="GU72" s="4"/>
      <c r="GV72" s="4"/>
      <c r="GW72" s="4"/>
      <c r="GX72" s="4"/>
      <c r="GY72" s="4"/>
      <c r="GZ72" s="4"/>
      <c r="HA72" s="4"/>
      <c r="HB72" s="4"/>
      <c r="HC72" s="4"/>
      <c r="HD72" s="4"/>
      <c r="HE72" s="4"/>
      <c r="HF72" s="4"/>
      <c r="HG72" s="4"/>
      <c r="HH72" s="4"/>
      <c r="HI72" s="4"/>
      <c r="HJ72" s="4"/>
      <c r="HK72" s="4"/>
      <c r="HL72" s="4"/>
      <c r="HM72" s="4"/>
      <c r="HN72" s="4"/>
      <c r="HO72" s="4"/>
      <c r="HP72" s="4"/>
      <c r="HQ72" s="4"/>
      <c r="HR72" s="4"/>
      <c r="HS72" s="4"/>
      <c r="HT72" s="4"/>
      <c r="HU72" s="4"/>
      <c r="HV72" s="4"/>
      <c r="HW72" s="4"/>
      <c r="HX72" s="4"/>
      <c r="HY72" s="4"/>
      <c r="HZ72" s="4"/>
      <c r="IA72" s="4"/>
      <c r="IB72" s="4"/>
      <c r="IC72" s="4"/>
      <c r="ID72" s="4"/>
      <c r="IE72" s="4"/>
      <c r="IF72" s="4"/>
      <c r="IG72" s="4"/>
      <c r="IH72" s="4"/>
      <c r="II72" s="4"/>
      <c r="IJ72" s="4"/>
      <c r="IK72" s="4"/>
      <c r="IL72" s="4"/>
      <c r="IM72" s="4"/>
      <c r="IN72" s="4"/>
      <c r="IO72" s="4"/>
      <c r="IP72" s="4"/>
      <c r="IQ72" s="4"/>
      <c r="IR72" s="4"/>
      <c r="IS72" s="4"/>
      <c r="IT72" s="4"/>
      <c r="IU72" s="4"/>
    </row>
    <row r="73" spans="1:255" ht="12" customHeight="1" x14ac:dyDescent="0.25">
      <c r="A73" s="12"/>
      <c r="B73" s="24" t="s">
        <v>83</v>
      </c>
      <c r="C73" s="23"/>
      <c r="D73" s="23"/>
      <c r="E73" s="23"/>
      <c r="F73" s="23"/>
      <c r="G73" s="39"/>
    </row>
    <row r="74" spans="1:255" ht="12" customHeight="1" thickBot="1" x14ac:dyDescent="0.3">
      <c r="A74" s="12"/>
      <c r="B74" s="26"/>
      <c r="C74" s="23"/>
      <c r="D74" s="23"/>
      <c r="E74" s="23"/>
      <c r="F74" s="23"/>
      <c r="G74" s="39"/>
    </row>
    <row r="75" spans="1:255" ht="12" customHeight="1" x14ac:dyDescent="0.25">
      <c r="A75" s="12"/>
      <c r="B75" s="92" t="s">
        <v>80</v>
      </c>
      <c r="C75" s="93"/>
      <c r="D75" s="93"/>
      <c r="E75" s="93"/>
      <c r="F75" s="94"/>
      <c r="G75" s="39"/>
    </row>
    <row r="76" spans="1:255" ht="12" customHeight="1" x14ac:dyDescent="0.25">
      <c r="A76" s="12"/>
      <c r="B76" s="95" t="s">
        <v>41</v>
      </c>
      <c r="C76" s="25"/>
      <c r="D76" s="25"/>
      <c r="E76" s="25"/>
      <c r="F76" s="96"/>
      <c r="G76" s="39"/>
    </row>
    <row r="77" spans="1:255" ht="12" customHeight="1" x14ac:dyDescent="0.25">
      <c r="A77" s="12"/>
      <c r="B77" s="95" t="s">
        <v>42</v>
      </c>
      <c r="C77" s="25"/>
      <c r="D77" s="25"/>
      <c r="E77" s="25"/>
      <c r="F77" s="96"/>
      <c r="G77" s="39"/>
    </row>
    <row r="78" spans="1:255" ht="12" customHeight="1" x14ac:dyDescent="0.25">
      <c r="A78" s="12"/>
      <c r="B78" s="95" t="s">
        <v>43</v>
      </c>
      <c r="C78" s="25"/>
      <c r="D78" s="25"/>
      <c r="E78" s="25"/>
      <c r="F78" s="96"/>
      <c r="G78" s="39"/>
    </row>
    <row r="79" spans="1:255" ht="12" customHeight="1" x14ac:dyDescent="0.25">
      <c r="A79" s="12"/>
      <c r="B79" s="95" t="s">
        <v>44</v>
      </c>
      <c r="C79" s="25"/>
      <c r="D79" s="25"/>
      <c r="E79" s="25"/>
      <c r="F79" s="96"/>
      <c r="G79" s="39"/>
    </row>
    <row r="80" spans="1:255" ht="12" customHeight="1" x14ac:dyDescent="0.25">
      <c r="A80" s="12"/>
      <c r="B80" s="95" t="s">
        <v>45</v>
      </c>
      <c r="C80" s="25"/>
      <c r="D80" s="25"/>
      <c r="E80" s="25"/>
      <c r="F80" s="96"/>
      <c r="G80" s="39"/>
    </row>
    <row r="81" spans="1:7" ht="12" customHeight="1" thickBot="1" x14ac:dyDescent="0.3">
      <c r="A81" s="12"/>
      <c r="B81" s="97" t="s">
        <v>46</v>
      </c>
      <c r="C81" s="98"/>
      <c r="D81" s="98"/>
      <c r="E81" s="98"/>
      <c r="F81" s="99"/>
      <c r="G81" s="39"/>
    </row>
    <row r="82" spans="1:7" ht="12" customHeight="1" x14ac:dyDescent="0.25">
      <c r="A82" s="12"/>
      <c r="B82" s="26"/>
      <c r="C82" s="25"/>
      <c r="D82" s="25"/>
      <c r="E82" s="25"/>
      <c r="F82" s="25"/>
      <c r="G82" s="39"/>
    </row>
    <row r="83" spans="1:7" ht="12" customHeight="1" x14ac:dyDescent="0.25">
      <c r="A83" s="12"/>
      <c r="B83" s="116" t="s">
        <v>47</v>
      </c>
      <c r="C83" s="117"/>
      <c r="D83" s="100"/>
      <c r="E83" s="27"/>
      <c r="F83" s="27"/>
      <c r="G83" s="39"/>
    </row>
    <row r="84" spans="1:7" ht="12" customHeight="1" x14ac:dyDescent="0.25">
      <c r="A84" s="12"/>
      <c r="B84" s="101" t="s">
        <v>34</v>
      </c>
      <c r="C84" s="102" t="s">
        <v>48</v>
      </c>
      <c r="D84" s="103" t="s">
        <v>49</v>
      </c>
      <c r="E84" s="27"/>
      <c r="F84" s="27"/>
      <c r="G84" s="39"/>
    </row>
    <row r="85" spans="1:7" ht="12" customHeight="1" x14ac:dyDescent="0.25">
      <c r="A85" s="12"/>
      <c r="B85" s="104" t="s">
        <v>50</v>
      </c>
      <c r="C85" s="105">
        <f>G29</f>
        <v>4320000</v>
      </c>
      <c r="D85" s="106">
        <f>(C85/C91)</f>
        <v>0.71704659264189696</v>
      </c>
      <c r="E85" s="27"/>
      <c r="F85" s="27"/>
      <c r="G85" s="39"/>
    </row>
    <row r="86" spans="1:7" ht="12" customHeight="1" x14ac:dyDescent="0.25">
      <c r="A86" s="12"/>
      <c r="B86" s="104" t="s">
        <v>51</v>
      </c>
      <c r="C86" s="107">
        <f>G34</f>
        <v>0</v>
      </c>
      <c r="D86" s="106">
        <v>0</v>
      </c>
      <c r="E86" s="27"/>
      <c r="F86" s="27"/>
      <c r="G86" s="39"/>
    </row>
    <row r="87" spans="1:7" ht="12" customHeight="1" x14ac:dyDescent="0.25">
      <c r="A87" s="12"/>
      <c r="B87" s="104" t="s">
        <v>52</v>
      </c>
      <c r="C87" s="108">
        <f>G44</f>
        <v>259350</v>
      </c>
      <c r="D87" s="106">
        <f>(C87/C91)</f>
        <v>4.3047693009647219E-2</v>
      </c>
      <c r="E87" s="27"/>
      <c r="F87" s="27"/>
      <c r="G87" s="39"/>
    </row>
    <row r="88" spans="1:7" ht="12" customHeight="1" x14ac:dyDescent="0.25">
      <c r="A88" s="12"/>
      <c r="B88" s="104" t="s">
        <v>28</v>
      </c>
      <c r="C88" s="108">
        <f>G60</f>
        <v>900192</v>
      </c>
      <c r="D88" s="106">
        <f>(C88/C91)</f>
        <v>0.14941657553784596</v>
      </c>
      <c r="E88" s="27"/>
      <c r="F88" s="27"/>
      <c r="G88" s="39"/>
    </row>
    <row r="89" spans="1:7" ht="12" customHeight="1" x14ac:dyDescent="0.25">
      <c r="A89" s="12"/>
      <c r="B89" s="104" t="s">
        <v>53</v>
      </c>
      <c r="C89" s="109">
        <f>G66</f>
        <v>258280</v>
      </c>
      <c r="D89" s="106">
        <f>(C89/C91)</f>
        <v>4.28700911915623E-2</v>
      </c>
      <c r="E89" s="28"/>
      <c r="F89" s="28"/>
      <c r="G89" s="39"/>
    </row>
    <row r="90" spans="1:7" ht="12" customHeight="1" x14ac:dyDescent="0.25">
      <c r="A90" s="12"/>
      <c r="B90" s="104" t="s">
        <v>54</v>
      </c>
      <c r="C90" s="109">
        <f>G69</f>
        <v>286891.10000000003</v>
      </c>
      <c r="D90" s="106">
        <f>(C90/C91)</f>
        <v>4.761904761904763E-2</v>
      </c>
      <c r="E90" s="28"/>
      <c r="F90" s="28"/>
      <c r="G90" s="39"/>
    </row>
    <row r="91" spans="1:7" ht="12" customHeight="1" x14ac:dyDescent="0.25">
      <c r="A91" s="12"/>
      <c r="B91" s="101" t="s">
        <v>55</v>
      </c>
      <c r="C91" s="110">
        <f>SUM(C85:C90)</f>
        <v>6024713.0999999996</v>
      </c>
      <c r="D91" s="111">
        <f>SUM(D85:D90)</f>
        <v>1</v>
      </c>
      <c r="E91" s="28"/>
      <c r="F91" s="28"/>
      <c r="G91" s="39"/>
    </row>
    <row r="92" spans="1:7" ht="12" customHeight="1" x14ac:dyDescent="0.25">
      <c r="A92" s="12"/>
      <c r="B92" s="26"/>
      <c r="C92" s="23"/>
      <c r="D92" s="23"/>
      <c r="E92" s="23"/>
      <c r="F92" s="23"/>
      <c r="G92" s="39"/>
    </row>
    <row r="93" spans="1:7" ht="12" customHeight="1" x14ac:dyDescent="0.25">
      <c r="A93" s="12"/>
      <c r="B93" s="23"/>
      <c r="C93" s="23"/>
      <c r="D93" s="23"/>
      <c r="E93" s="23"/>
      <c r="F93" s="23"/>
      <c r="G93" s="39"/>
    </row>
    <row r="94" spans="1:7" ht="12" customHeight="1" x14ac:dyDescent="0.25">
      <c r="A94" s="12"/>
      <c r="B94" s="112"/>
      <c r="C94" s="113" t="s">
        <v>61</v>
      </c>
      <c r="D94" s="112"/>
      <c r="E94" s="112"/>
      <c r="F94" s="28"/>
      <c r="G94" s="39"/>
    </row>
    <row r="95" spans="1:7" ht="12" customHeight="1" x14ac:dyDescent="0.25">
      <c r="A95" s="12"/>
      <c r="B95" s="101" t="s">
        <v>62</v>
      </c>
      <c r="C95" s="114">
        <v>16400</v>
      </c>
      <c r="D95" s="114">
        <v>17400</v>
      </c>
      <c r="E95" s="114">
        <v>18400</v>
      </c>
      <c r="F95" s="29"/>
      <c r="G95" s="40"/>
    </row>
    <row r="96" spans="1:7" ht="12" customHeight="1" x14ac:dyDescent="0.25">
      <c r="A96" s="12"/>
      <c r="B96" s="101" t="s">
        <v>63</v>
      </c>
      <c r="C96" s="114">
        <f>G70/C95</f>
        <v>367.36055487804873</v>
      </c>
      <c r="D96" s="114">
        <f>(G70/D95)</f>
        <v>346.24787931034479</v>
      </c>
      <c r="E96" s="114">
        <f>(G70/E95)</f>
        <v>327.43005978260868</v>
      </c>
      <c r="F96" s="29"/>
      <c r="G96" s="40"/>
    </row>
    <row r="97" spans="1:7" ht="12" customHeight="1" x14ac:dyDescent="0.25">
      <c r="A97" s="12"/>
      <c r="B97" s="24" t="s">
        <v>56</v>
      </c>
      <c r="C97" s="25"/>
      <c r="D97" s="25"/>
      <c r="E97" s="25"/>
      <c r="F97" s="25"/>
      <c r="G97" s="14"/>
    </row>
    <row r="98" spans="1:7" ht="12" customHeight="1" x14ac:dyDescent="0.25">
      <c r="B98" s="90"/>
      <c r="C98" s="90"/>
      <c r="D98" s="90"/>
      <c r="E98" s="90"/>
      <c r="F98" s="90"/>
      <c r="G98" s="41"/>
    </row>
    <row r="99" spans="1:7" ht="12" customHeight="1" x14ac:dyDescent="0.25">
      <c r="B99" s="90"/>
      <c r="C99" s="90"/>
      <c r="D99" s="90"/>
      <c r="E99" s="90"/>
      <c r="F99" s="90"/>
      <c r="G99" s="41"/>
    </row>
    <row r="100" spans="1:7" ht="11.25" customHeight="1" x14ac:dyDescent="0.25">
      <c r="B100" s="91"/>
      <c r="C100" s="91"/>
      <c r="D100" s="91"/>
      <c r="E100" s="91"/>
      <c r="F100" s="91"/>
      <c r="G100" s="20"/>
    </row>
    <row r="101" spans="1:7" ht="11.25" customHeight="1" x14ac:dyDescent="0.25">
      <c r="B101" s="91"/>
      <c r="C101" s="91"/>
      <c r="D101" s="91"/>
      <c r="E101" s="91"/>
      <c r="F101" s="91"/>
      <c r="G101" s="20"/>
    </row>
  </sheetData>
  <mergeCells count="8">
    <mergeCell ref="B83:C83"/>
    <mergeCell ref="E13:F13"/>
    <mergeCell ref="E11:F11"/>
    <mergeCell ref="E10:F10"/>
    <mergeCell ref="E9:F9"/>
    <mergeCell ref="E14:F14"/>
    <mergeCell ref="E15:F15"/>
    <mergeCell ref="B17:G17"/>
  </mergeCells>
  <pageMargins left="0.74803149606299213" right="0.74803149606299213" top="0.98425196850393704" bottom="0.98425196850393704" header="0" footer="0"/>
  <pageSetup scale="85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Acelga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Briones Escalona Cristina Laura</cp:lastModifiedBy>
  <cp:lastPrinted>2022-03-02T15:20:16Z</cp:lastPrinted>
  <dcterms:created xsi:type="dcterms:W3CDTF">2020-11-27T12:49:26Z</dcterms:created>
  <dcterms:modified xsi:type="dcterms:W3CDTF">2022-07-26T14:20:24Z</dcterms:modified>
</cp:coreProperties>
</file>