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auquenes\"/>
    </mc:Choice>
  </mc:AlternateContent>
  <bookViews>
    <workbookView xWindow="0" yWindow="0" windowWidth="19200" windowHeight="7305"/>
  </bookViews>
  <sheets>
    <sheet name="AJO CHINO" sheetId="1" r:id="rId1"/>
  </sheets>
  <calcPr calcId="162913"/>
</workbook>
</file>

<file path=xl/calcChain.xml><?xml version="1.0" encoding="utf-8"?>
<calcChain xmlns="http://schemas.openxmlformats.org/spreadsheetml/2006/main">
  <c r="C93" i="1" l="1"/>
  <c r="D93" i="1" s="1"/>
  <c r="D103" i="1" l="1"/>
  <c r="G26" i="1" l="1"/>
  <c r="G24" i="1" l="1"/>
  <c r="G25" i="1"/>
  <c r="G27" i="1"/>
  <c r="G28" i="1"/>
  <c r="G23" i="1"/>
  <c r="G22" i="1"/>
  <c r="G33" i="1" l="1"/>
  <c r="G67" i="1"/>
  <c r="G66" i="1"/>
  <c r="G65" i="1"/>
  <c r="G63" i="1"/>
  <c r="G62" i="1"/>
  <c r="G60" i="1"/>
  <c r="G59" i="1"/>
  <c r="G58" i="1"/>
  <c r="G57" i="1"/>
  <c r="G55" i="1"/>
  <c r="G54" i="1"/>
  <c r="G53" i="1"/>
  <c r="G51" i="1"/>
  <c r="G50" i="1"/>
  <c r="G49" i="1"/>
  <c r="G47" i="1"/>
  <c r="G42" i="1"/>
  <c r="G41" i="1"/>
  <c r="G40" i="1"/>
  <c r="G39" i="1"/>
  <c r="G38" i="1"/>
  <c r="G21" i="1"/>
  <c r="G12" i="1"/>
  <c r="G78" i="1" s="1"/>
  <c r="C96" i="1" l="1"/>
  <c r="G29" i="1"/>
  <c r="C92" i="1" s="1"/>
  <c r="G68" i="1"/>
  <c r="C95" i="1" s="1"/>
  <c r="G43" i="1"/>
  <c r="C94" i="1" s="1"/>
  <c r="G75" i="1" l="1"/>
  <c r="G76" i="1" s="1"/>
  <c r="G77" i="1" s="1"/>
  <c r="G79" i="1" s="1"/>
  <c r="C97" i="1" l="1"/>
  <c r="C103" i="1"/>
  <c r="E103" i="1"/>
  <c r="D96" i="1" l="1"/>
  <c r="D94" i="1"/>
  <c r="D92" i="1"/>
  <c r="D95" i="1"/>
  <c r="D97" i="1"/>
  <c r="D98" i="1" l="1"/>
</calcChain>
</file>

<file path=xl/sharedStrings.xml><?xml version="1.0" encoding="utf-8"?>
<sst xmlns="http://schemas.openxmlformats.org/spreadsheetml/2006/main" count="190" uniqueCount="126">
  <si>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</si>
  <si>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</si>
  <si>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</si>
  <si>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</si>
  <si>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</si>
  <si>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</si>
  <si>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</si>
  <si>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</si>
  <si>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</si>
  <si>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</si>
  <si>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</si>
  <si>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</si>
  <si>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</si>
  <si>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</si>
  <si>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</si>
  <si>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</si>
  <si>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</si>
  <si>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</si>
  <si>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</si>
  <si>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</si>
  <si>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</si>
  <si>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</si>
  <si>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</si>
  <si>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</si>
  <si>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</si>
  <si>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</si>
  <si>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</si>
  <si>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</si>
  <si>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</si>
  <si>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</si>
  <si>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</si>
  <si>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</si>
  <si>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</si>
  <si>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</si>
  <si>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</si>
  <si>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</si>
  <si>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</si>
  <si>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</si>
  <si>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</si>
  <si>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</si>
  <si>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</si>
  <si>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</si>
  <si>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</si>
  <si>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</si>
  <si>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</si>
  <si>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</si>
  <si>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</si>
  <si>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</si>
  <si>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</si>
  <si>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</si>
  <si>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</si>
  <si>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</si>
  <si>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</si>
  <si>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</si>
  <si>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</si>
  <si>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</si>
  <si>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</si>
  <si>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</si>
  <si>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INSECTICIDAS</t>
  </si>
  <si>
    <t>MEDIO</t>
  </si>
  <si>
    <t>MARZO</t>
  </si>
  <si>
    <t>N° Jornadas/HA</t>
  </si>
  <si>
    <t>N° Jornadas/HA.</t>
  </si>
  <si>
    <t>Cantidad (Kg/l/u)/HA.</t>
  </si>
  <si>
    <t>kg</t>
  </si>
  <si>
    <t>lt</t>
  </si>
  <si>
    <t>HERBICIDAS</t>
  </si>
  <si>
    <t>NOVIEMBRE</t>
  </si>
  <si>
    <t>CHINO</t>
  </si>
  <si>
    <t>EXPORTACIÓN</t>
  </si>
  <si>
    <t>AGUA DE RIEGO</t>
  </si>
  <si>
    <t>JA</t>
  </si>
  <si>
    <t>SEMILLAS</t>
  </si>
  <si>
    <t>FERTLIZANTES</t>
  </si>
  <si>
    <t>FUNGICIDAS</t>
  </si>
  <si>
    <t>Kg</t>
  </si>
  <si>
    <t>APACHE PLUS 535 SC</t>
  </si>
  <si>
    <t>METOMIL 90 SP</t>
  </si>
  <si>
    <t>ZERO 5 EC</t>
  </si>
  <si>
    <t>JM</t>
  </si>
  <si>
    <t>RENDIMIENTO (kg./Há.)</t>
  </si>
  <si>
    <t>PRECIO ESPERADO ($/kg.)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</si>
  <si>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</si>
  <si>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</si>
  <si>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</si>
  <si>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 xml:space="preserve">AJO </t>
  </si>
  <si>
    <t>SELECCIÓN Y DESINFECCION DE SEMILLAS</t>
  </si>
  <si>
    <t>PLANTACION - SIEMBRA</t>
  </si>
  <si>
    <t>TAPADURA SIEMBRA</t>
  </si>
  <si>
    <t>LIMPIA MANUAL</t>
  </si>
  <si>
    <t>APLICACIÓN HERBICIDA</t>
  </si>
  <si>
    <t>RIEGOS (5)</t>
  </si>
  <si>
    <t>COSECHA-ARRANCA</t>
  </si>
  <si>
    <t>FEBRERO</t>
  </si>
  <si>
    <t>FEBRERO-MARZO</t>
  </si>
  <si>
    <t>JUNIO</t>
  </si>
  <si>
    <t>JULIO-SEPT.</t>
  </si>
  <si>
    <t>ABRIL-OCT.</t>
  </si>
  <si>
    <t>ENERO</t>
  </si>
  <si>
    <t>ARADURA</t>
  </si>
  <si>
    <t>MELGADURA</t>
  </si>
  <si>
    <t>ABRIL-NOV.</t>
  </si>
  <si>
    <t>UREA</t>
  </si>
  <si>
    <t>MEZCLA HORTALIZ.</t>
  </si>
  <si>
    <t>SALITRE POTASICO</t>
  </si>
  <si>
    <t>POLIBEN 50</t>
  </si>
  <si>
    <t>PRIORIXTRA</t>
  </si>
  <si>
    <t>PENDIMETANIL</t>
  </si>
  <si>
    <t>PRODIGIO 600</t>
  </si>
  <si>
    <t>RAFT 400</t>
  </si>
  <si>
    <t>CENTURION</t>
  </si>
  <si>
    <t>KENDIAL</t>
  </si>
  <si>
    <t>FOSFIMAX</t>
  </si>
  <si>
    <t>INDUCE</t>
  </si>
  <si>
    <t>ABRIL-JULIO</t>
  </si>
  <si>
    <t>ABRIL-AGOST</t>
  </si>
  <si>
    <t>AGOSTO-NOV.</t>
  </si>
  <si>
    <t>MAYO-NOV.</t>
  </si>
  <si>
    <t>APLICACIÓN FERTILIZANTES(2)</t>
  </si>
  <si>
    <t>RASTRAJES(2)</t>
  </si>
  <si>
    <t>ROTOFRESA</t>
  </si>
  <si>
    <t>APLIC. HERBICIDAS</t>
  </si>
  <si>
    <t>JUNIO 2022</t>
  </si>
  <si>
    <t>CAUQUENES</t>
  </si>
  <si>
    <t>CAUQUENES-PELLUHUE-CHANCO</t>
  </si>
  <si>
    <t>DEL MAULE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</si>
</sst>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&quot;$&quot;\ * #,##0.00_-;\-&quot;$&quot;\ * #,##0.00_-;_-&quot;$&quot;\ * &quot;-&quot;??_-;_-@_-"/>
    <numFmt numFmtId="168" formatCode="#,##0.0"/>
    <numFmt numFmtId="169" formatCode="#,##0.00_ ;\-#,##0.00\ "/>
  </numFmts>
  <fonts count="26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sz val="11"/>
      <color indexed="8"/>
      <name val="Calibri"/>
    </font>
    <font>
      <sz val="10"/>
      <name val="Arial"/>
      <family val="2"/>
    </font>
    <font>
      <sz val="8"/>
      <color theme="1"/>
      <name val="Arial Narrow"/>
      <family val="2"/>
    </font>
    <font>
      <sz val="8"/>
      <color theme="1" tint="4.9989318521683403E-2"/>
      <name val="Arial Narrow"/>
      <family val="2"/>
    </font>
    <font>
      <b/>
      <sz val="9"/>
      <color indexed="9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1" fillId="0" borderId="1" applyFont="0" applyFill="0" applyBorder="0" applyAlignment="0" applyProtection="0"/>
    <xf numFmtId="166" fontId="11" fillId="0" borderId="1" applyFont="0" applyFill="0" applyBorder="0" applyAlignment="0" applyProtection="0"/>
  </cellStyleXfs>
  <cellXfs count="120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0" xfId="0" applyNumberFormat="1" applyFont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0" fontId="8" fillId="0" borderId="10" xfId="0" applyFont="1" applyBorder="1"/>
    <xf numFmtId="0" fontId="4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 wrapText="1"/>
    </xf>
    <xf numFmtId="3" fontId="13" fillId="0" borderId="10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3" fontId="8" fillId="0" borderId="10" xfId="8" applyNumberFormat="1" applyFont="1" applyFill="1" applyBorder="1" applyAlignment="1" applyProtection="1">
      <alignment horizontal="center" vertical="center"/>
    </xf>
    <xf numFmtId="169" fontId="8" fillId="0" borderId="10" xfId="8" applyNumberFormat="1" applyFont="1" applyFill="1" applyBorder="1" applyAlignment="1" applyProtection="1">
      <alignment horizontal="center"/>
    </xf>
    <xf numFmtId="0" fontId="4" fillId="0" borderId="10" xfId="0" applyFont="1" applyBorder="1" applyAlignment="1">
      <alignment wrapText="1"/>
    </xf>
    <xf numFmtId="0" fontId="4" fillId="0" borderId="10" xfId="0" applyFont="1" applyBorder="1" applyAlignment="1">
      <alignment horizontal="center" wrapText="1"/>
    </xf>
    <xf numFmtId="0" fontId="9" fillId="0" borderId="10" xfId="0" applyFont="1" applyBorder="1"/>
    <xf numFmtId="0" fontId="8" fillId="8" borderId="10" xfId="0" applyFont="1" applyFill="1" applyBorder="1"/>
    <xf numFmtId="0" fontId="8" fillId="8" borderId="10" xfId="0" applyFont="1" applyFill="1" applyBorder="1" applyAlignment="1">
      <alignment horizontal="center"/>
    </xf>
    <xf numFmtId="3" fontId="8" fillId="8" borderId="10" xfId="0" applyNumberFormat="1" applyFont="1" applyFill="1" applyBorder="1" applyAlignment="1">
      <alignment horizontal="center"/>
    </xf>
    <xf numFmtId="0" fontId="9" fillId="8" borderId="10" xfId="0" applyFont="1" applyFill="1" applyBorder="1"/>
    <xf numFmtId="0" fontId="4" fillId="8" borderId="10" xfId="0" applyFont="1" applyFill="1" applyBorder="1" applyAlignment="1">
      <alignment wrapText="1"/>
    </xf>
    <xf numFmtId="0" fontId="4" fillId="8" borderId="10" xfId="0" applyFont="1" applyFill="1" applyBorder="1" applyAlignment="1">
      <alignment horizontal="center" wrapText="1"/>
    </xf>
    <xf numFmtId="168" fontId="8" fillId="8" borderId="10" xfId="0" applyNumberFormat="1" applyFont="1" applyFill="1" applyBorder="1" applyAlignment="1">
      <alignment horizontal="center"/>
    </xf>
    <xf numFmtId="0" fontId="8" fillId="8" borderId="10" xfId="0" applyFont="1" applyFill="1" applyBorder="1" applyAlignment="1">
      <alignment wrapText="1"/>
    </xf>
    <xf numFmtId="0" fontId="8" fillId="0" borderId="10" xfId="0" applyFont="1" applyBorder="1" applyAlignment="1">
      <alignment wrapText="1"/>
    </xf>
    <xf numFmtId="168" fontId="8" fillId="0" borderId="10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0" fontId="5" fillId="2" borderId="1" xfId="0" applyFont="1" applyFill="1" applyBorder="1" applyAlignment="1"/>
    <xf numFmtId="0" fontId="4" fillId="2" borderId="1" xfId="0" applyFont="1" applyFill="1" applyBorder="1" applyAlignment="1"/>
    <xf numFmtId="0" fontId="4" fillId="0" borderId="10" xfId="0" applyFont="1" applyBorder="1" applyAlignment="1">
      <alignment horizontal="right"/>
    </xf>
    <xf numFmtId="49" fontId="4" fillId="2" borderId="10" xfId="0" applyNumberFormat="1" applyFont="1" applyFill="1" applyBorder="1" applyAlignment="1">
      <alignment horizontal="right"/>
    </xf>
    <xf numFmtId="17" fontId="8" fillId="0" borderId="10" xfId="0" applyNumberFormat="1" applyFont="1" applyBorder="1" applyAlignment="1">
      <alignment horizontal="center"/>
    </xf>
    <xf numFmtId="17" fontId="4" fillId="0" borderId="10" xfId="0" applyNumberFormat="1" applyFont="1" applyBorder="1" applyAlignment="1">
      <alignment horizontal="center"/>
    </xf>
    <xf numFmtId="49" fontId="14" fillId="3" borderId="10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3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20" fillId="2" borderId="1" xfId="0" applyFont="1" applyFill="1" applyBorder="1" applyAlignment="1"/>
    <xf numFmtId="49" fontId="20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20" fillId="5" borderId="1" xfId="0" applyFont="1" applyFill="1" applyBorder="1" applyAlignment="1"/>
    <xf numFmtId="0" fontId="17" fillId="5" borderId="1" xfId="0" applyFont="1" applyFill="1" applyBorder="1" applyAlignment="1">
      <alignment vertical="center"/>
    </xf>
    <xf numFmtId="0" fontId="18" fillId="5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3" fontId="4" fillId="2" borderId="1" xfId="0" applyNumberFormat="1" applyFont="1" applyFill="1" applyBorder="1" applyAlignment="1"/>
    <xf numFmtId="49" fontId="14" fillId="4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 wrapText="1"/>
    </xf>
    <xf numFmtId="0" fontId="8" fillId="0" borderId="11" xfId="0" applyFont="1" applyBorder="1"/>
    <xf numFmtId="164" fontId="17" fillId="2" borderId="1" xfId="0" applyNumberFormat="1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164" fontId="18" fillId="2" borderId="1" xfId="0" applyNumberFormat="1" applyFont="1" applyFill="1" applyBorder="1" applyAlignment="1">
      <alignment vertical="center"/>
    </xf>
    <xf numFmtId="0" fontId="20" fillId="0" borderId="1" xfId="0" applyNumberFormat="1" applyFont="1" applyBorder="1" applyAlignment="1"/>
    <xf numFmtId="0" fontId="6" fillId="0" borderId="1" xfId="0" applyNumberFormat="1" applyFont="1" applyBorder="1" applyAlignment="1"/>
    <xf numFmtId="49" fontId="18" fillId="2" borderId="2" xfId="0" applyNumberFormat="1" applyFont="1" applyFill="1" applyBorder="1" applyAlignment="1">
      <alignment vertical="center"/>
    </xf>
    <xf numFmtId="0" fontId="20" fillId="2" borderId="3" xfId="0" applyFont="1" applyFill="1" applyBorder="1" applyAlignment="1"/>
    <xf numFmtId="0" fontId="20" fillId="2" borderId="4" xfId="0" applyFont="1" applyFill="1" applyBorder="1" applyAlignment="1"/>
    <xf numFmtId="49" fontId="20" fillId="2" borderId="5" xfId="0" applyNumberFormat="1" applyFont="1" applyFill="1" applyBorder="1" applyAlignment="1">
      <alignment vertical="center"/>
    </xf>
    <xf numFmtId="0" fontId="20" fillId="2" borderId="6" xfId="0" applyFont="1" applyFill="1" applyBorder="1" applyAlignment="1"/>
    <xf numFmtId="49" fontId="20" fillId="2" borderId="7" xfId="0" applyNumberFormat="1" applyFont="1" applyFill="1" applyBorder="1" applyAlignment="1">
      <alignment vertical="center"/>
    </xf>
    <xf numFmtId="0" fontId="20" fillId="2" borderId="8" xfId="0" applyFont="1" applyFill="1" applyBorder="1" applyAlignment="1"/>
    <xf numFmtId="0" fontId="20" fillId="2" borderId="9" xfId="0" applyFont="1" applyFill="1" applyBorder="1" applyAlignment="1"/>
    <xf numFmtId="0" fontId="20" fillId="7" borderId="10" xfId="0" applyFont="1" applyFill="1" applyBorder="1" applyAlignment="1"/>
    <xf numFmtId="49" fontId="18" fillId="6" borderId="10" xfId="0" applyNumberFormat="1" applyFont="1" applyFill="1" applyBorder="1" applyAlignment="1">
      <alignment vertical="center"/>
    </xf>
    <xf numFmtId="49" fontId="18" fillId="6" borderId="10" xfId="0" applyNumberFormat="1" applyFont="1" applyFill="1" applyBorder="1" applyAlignment="1">
      <alignment horizontal="center" vertical="center"/>
    </xf>
    <xf numFmtId="49" fontId="20" fillId="6" borderId="10" xfId="0" applyNumberFormat="1" applyFont="1" applyFill="1" applyBorder="1" applyAlignment="1"/>
    <xf numFmtId="49" fontId="18" fillId="2" borderId="10" xfId="0" applyNumberFormat="1" applyFont="1" applyFill="1" applyBorder="1" applyAlignment="1">
      <alignment vertical="center"/>
    </xf>
    <xf numFmtId="3" fontId="18" fillId="2" borderId="10" xfId="0" applyNumberFormat="1" applyFont="1" applyFill="1" applyBorder="1" applyAlignment="1">
      <alignment vertical="center"/>
    </xf>
    <xf numFmtId="9" fontId="20" fillId="2" borderId="10" xfId="0" applyNumberFormat="1" applyFont="1" applyFill="1" applyBorder="1" applyAlignment="1"/>
    <xf numFmtId="165" fontId="18" fillId="2" borderId="10" xfId="0" applyNumberFormat="1" applyFont="1" applyFill="1" applyBorder="1" applyAlignment="1">
      <alignment vertical="center"/>
    </xf>
    <xf numFmtId="165" fontId="18" fillId="6" borderId="10" xfId="0" applyNumberFormat="1" applyFont="1" applyFill="1" applyBorder="1" applyAlignment="1">
      <alignment vertical="center"/>
    </xf>
    <xf numFmtId="9" fontId="18" fillId="6" borderId="10" xfId="0" applyNumberFormat="1" applyFont="1" applyFill="1" applyBorder="1" applyAlignment="1">
      <alignment vertical="center"/>
    </xf>
    <xf numFmtId="0" fontId="17" fillId="7" borderId="10" xfId="0" applyFont="1" applyFill="1" applyBorder="1" applyAlignment="1">
      <alignment vertical="center"/>
    </xf>
    <xf numFmtId="49" fontId="21" fillId="7" borderId="10" xfId="0" applyNumberFormat="1" applyFont="1" applyFill="1" applyBorder="1" applyAlignment="1">
      <alignment vertical="center"/>
    </xf>
    <xf numFmtId="41" fontId="18" fillId="6" borderId="10" xfId="7" applyFont="1" applyFill="1" applyBorder="1" applyAlignment="1">
      <alignment vertical="center"/>
    </xf>
    <xf numFmtId="41" fontId="18" fillId="2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/>
    </xf>
    <xf numFmtId="3" fontId="14" fillId="3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/>
    </xf>
    <xf numFmtId="0" fontId="5" fillId="0" borderId="0" xfId="0" applyNumberFormat="1" applyFont="1" applyAlignment="1"/>
    <xf numFmtId="0" fontId="5" fillId="0" borderId="0" xfId="0" applyFont="1" applyAlignment="1"/>
    <xf numFmtId="49" fontId="14" fillId="3" borderId="11" xfId="0" applyNumberFormat="1" applyFont="1" applyFill="1" applyBorder="1" applyAlignment="1">
      <alignment vertical="center"/>
    </xf>
    <xf numFmtId="0" fontId="5" fillId="0" borderId="1" xfId="0" applyNumberFormat="1" applyFont="1" applyBorder="1" applyAlignment="1"/>
    <xf numFmtId="41" fontId="14" fillId="3" borderId="10" xfId="7" applyFont="1" applyFill="1" applyBorder="1" applyAlignment="1">
      <alignment vertical="center"/>
    </xf>
    <xf numFmtId="49" fontId="14" fillId="3" borderId="11" xfId="0" applyNumberFormat="1" applyFont="1" applyFill="1" applyBorder="1" applyAlignment="1">
      <alignment horizontal="center" vertical="center"/>
    </xf>
    <xf numFmtId="0" fontId="22" fillId="0" borderId="10" xfId="0" applyFont="1" applyBorder="1" applyAlignment="1">
      <alignment horizontal="right"/>
    </xf>
    <xf numFmtId="3" fontId="25" fillId="0" borderId="10" xfId="0" applyNumberFormat="1" applyFont="1" applyBorder="1" applyAlignment="1">
      <alignment horizontal="center"/>
    </xf>
    <xf numFmtId="0" fontId="8" fillId="0" borderId="10" xfId="0" applyFont="1" applyBorder="1" applyAlignment="1">
      <alignment horizontal="left" wrapText="1"/>
    </xf>
    <xf numFmtId="49" fontId="14" fillId="4" borderId="14" xfId="0" applyNumberFormat="1" applyFont="1" applyFill="1" applyBorder="1" applyAlignment="1">
      <alignment vertical="center"/>
    </xf>
    <xf numFmtId="0" fontId="14" fillId="4" borderId="15" xfId="0" applyFont="1" applyFill="1" applyBorder="1" applyAlignment="1">
      <alignment vertical="center"/>
    </xf>
    <xf numFmtId="164" fontId="14" fillId="4" borderId="16" xfId="0" applyNumberFormat="1" applyFont="1" applyFill="1" applyBorder="1" applyAlignment="1">
      <alignment vertical="center"/>
    </xf>
    <xf numFmtId="49" fontId="14" fillId="3" borderId="17" xfId="0" applyNumberFormat="1" applyFont="1" applyFill="1" applyBorder="1" applyAlignment="1">
      <alignment vertical="center"/>
    </xf>
    <xf numFmtId="164" fontId="14" fillId="3" borderId="18" xfId="0" applyNumberFormat="1" applyFont="1" applyFill="1" applyBorder="1" applyAlignment="1">
      <alignment vertical="center"/>
    </xf>
    <xf numFmtId="49" fontId="14" fillId="4" borderId="17" xfId="0" applyNumberFormat="1" applyFont="1" applyFill="1" applyBorder="1" applyAlignment="1">
      <alignment vertical="center"/>
    </xf>
    <xf numFmtId="164" fontId="14" fillId="4" borderId="18" xfId="0" applyNumberFormat="1" applyFont="1" applyFill="1" applyBorder="1" applyAlignment="1">
      <alignment vertical="center"/>
    </xf>
    <xf numFmtId="49" fontId="14" fillId="4" borderId="19" xfId="0" applyNumberFormat="1" applyFont="1" applyFill="1" applyBorder="1" applyAlignment="1">
      <alignment vertical="center"/>
    </xf>
    <xf numFmtId="0" fontId="14" fillId="4" borderId="20" xfId="0" applyFont="1" applyFill="1" applyBorder="1" applyAlignment="1">
      <alignment vertical="center"/>
    </xf>
    <xf numFmtId="164" fontId="14" fillId="4" borderId="21" xfId="0" applyNumberFormat="1" applyFont="1" applyFill="1" applyBorder="1" applyAlignment="1">
      <alignment vertical="center"/>
    </xf>
    <xf numFmtId="49" fontId="21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14" fillId="3" borderId="10" xfId="0" applyNumberFormat="1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6" fillId="3" borderId="11" xfId="0" applyNumberFormat="1" applyFont="1" applyFill="1" applyBorder="1" applyAlignment="1">
      <alignment horizontal="center" vertical="center"/>
    </xf>
    <xf numFmtId="49" fontId="16" fillId="3" borderId="12" xfId="0" applyNumberFormat="1" applyFont="1" applyFill="1" applyBorder="1" applyAlignment="1">
      <alignment horizontal="center" vertical="center"/>
    </xf>
    <xf numFmtId="49" fontId="16" fillId="3" borderId="13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left" wrapText="1"/>
    </xf>
    <xf numFmtId="49" fontId="4" fillId="2" borderId="13" xfId="0" applyNumberFormat="1" applyFont="1" applyFill="1" applyBorder="1" applyAlignment="1">
      <alignment horizontal="left" wrapText="1"/>
    </xf>
    <xf numFmtId="49" fontId="4" fillId="8" borderId="10" xfId="0" applyNumberFormat="1" applyFont="1" applyFill="1" applyBorder="1" applyAlignment="1">
      <alignment horizontal="right" wrapText="1"/>
    </xf>
    <xf numFmtId="0" fontId="12" fillId="8" borderId="10" xfId="0" applyFont="1" applyFill="1" applyBorder="1" applyAlignment="1">
      <alignment horizontal="right" vertical="center"/>
    </xf>
  </cellXfs>
  <cellStyles count="11">
    <cellStyle name="Millares" xfId="8" builtinId="3"/>
    <cellStyle name="Millares [0]" xfId="7" builtinId="6"/>
    <cellStyle name="Millares 2" xfId="2"/>
    <cellStyle name="Millares 3" xfId="4"/>
    <cellStyle name="Millares 4" xfId="6"/>
    <cellStyle name="Millares 6 2" xfId="10"/>
    <cellStyle name="Moneda 4" xfId="9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864915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533" y="188703"/>
          <a:ext cx="6308066" cy="116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7"/>
  <sheetViews>
    <sheetView showGridLines="0" tabSelected="1" zoomScale="96" zoomScaleNormal="96" workbookViewId="0">
      <selection activeCell="C12" sqref="C12"/>
    </sheetView>
  </sheetViews>
  <sheetFormatPr baseColWidth="10" defaultColWidth="10.85546875" defaultRowHeight="11.25" customHeight="1"/>
  <cols>
    <col min="1" max="1" width="9" style="2" customWidth="1"/>
    <col min="2" max="2" width="22.85546875" style="2" customWidth="1"/>
    <col min="3" max="3" width="15" style="2" customWidth="1"/>
    <col min="4" max="4" width="11" style="2" customWidth="1"/>
    <col min="5" max="5" width="21.7109375" style="2" customWidth="1"/>
    <col min="6" max="6" width="11" style="2" customWidth="1"/>
    <col min="7" max="7" width="14" style="2" customWidth="1"/>
    <col min="8" max="255" width="10.85546875" style="1" customWidth="1"/>
  </cols>
  <sheetData>
    <row r="1" spans="1:255" ht="15" customHeight="1">
      <c r="A1" s="3"/>
      <c r="B1" s="3"/>
      <c r="C1" s="3"/>
      <c r="D1" s="3"/>
      <c r="E1" s="3"/>
      <c r="F1" s="3"/>
      <c r="G1" s="3"/>
    </row>
    <row r="2" spans="1:255" ht="15" customHeight="1">
      <c r="A2" s="3"/>
      <c r="B2" s="3"/>
      <c r="C2" s="3"/>
      <c r="D2" s="3"/>
      <c r="E2" s="3"/>
      <c r="F2" s="3"/>
      <c r="G2" s="3"/>
    </row>
    <row r="3" spans="1:255" ht="15" customHeight="1">
      <c r="A3" s="3"/>
      <c r="B3" s="3"/>
      <c r="C3" s="3"/>
      <c r="D3" s="3"/>
      <c r="E3" s="3"/>
      <c r="F3" s="3"/>
      <c r="G3" s="3"/>
    </row>
    <row r="4" spans="1:255" ht="15" customHeight="1">
      <c r="A4" s="3"/>
      <c r="B4" s="3"/>
      <c r="C4" s="3"/>
      <c r="D4" s="3"/>
      <c r="E4" s="3"/>
      <c r="F4" s="3"/>
      <c r="G4" s="3"/>
    </row>
    <row r="5" spans="1:255" ht="15" customHeight="1">
      <c r="A5" s="3"/>
      <c r="B5" s="3"/>
      <c r="C5" s="3"/>
      <c r="D5" s="3"/>
      <c r="E5" s="3"/>
      <c r="F5" s="3"/>
      <c r="G5" s="3"/>
    </row>
    <row r="6" spans="1:255" ht="15" customHeight="1">
      <c r="A6" s="3"/>
      <c r="B6" s="3"/>
      <c r="C6" s="3"/>
      <c r="D6" s="3"/>
      <c r="E6" s="3"/>
      <c r="F6" s="3"/>
      <c r="G6" s="3"/>
    </row>
    <row r="7" spans="1:255" ht="15" customHeight="1">
      <c r="A7" s="3"/>
      <c r="B7" s="3"/>
      <c r="C7" s="3"/>
      <c r="D7" s="3"/>
      <c r="E7" s="3"/>
      <c r="F7" s="3"/>
      <c r="G7" s="3"/>
    </row>
    <row r="8" spans="1:255" ht="15" customHeight="1">
      <c r="A8" s="3"/>
      <c r="B8" s="3"/>
      <c r="C8" s="3"/>
      <c r="D8" s="3"/>
      <c r="E8" s="3"/>
      <c r="F8" s="3"/>
      <c r="G8" s="3"/>
    </row>
    <row r="9" spans="1:255" s="91" customFormat="1" ht="12" customHeight="1">
      <c r="A9" s="30"/>
      <c r="B9" s="36" t="s">
        <v>0</v>
      </c>
      <c r="C9" s="96" t="s">
        <v>85</v>
      </c>
      <c r="D9" s="30"/>
      <c r="E9" s="111" t="s">
        <v>80</v>
      </c>
      <c r="F9" s="111"/>
      <c r="G9" s="97">
        <v>16000</v>
      </c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90"/>
      <c r="IA9" s="90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  <c r="IN9" s="90"/>
      <c r="IO9" s="90"/>
      <c r="IP9" s="90"/>
      <c r="IQ9" s="90"/>
      <c r="IR9" s="90"/>
      <c r="IS9" s="90"/>
      <c r="IT9" s="90"/>
      <c r="IU9" s="90"/>
    </row>
    <row r="10" spans="1:255" ht="15">
      <c r="A10" s="3"/>
      <c r="B10" s="5" t="s">
        <v>1</v>
      </c>
      <c r="C10" s="32" t="s">
        <v>68</v>
      </c>
      <c r="D10" s="31"/>
      <c r="E10" s="110" t="s">
        <v>2</v>
      </c>
      <c r="F10" s="110"/>
      <c r="G10" s="34" t="s">
        <v>60</v>
      </c>
    </row>
    <row r="11" spans="1:255" ht="14.45" customHeight="1">
      <c r="A11" s="3"/>
      <c r="B11" s="5" t="s">
        <v>3</v>
      </c>
      <c r="C11" s="32" t="s">
        <v>59</v>
      </c>
      <c r="D11" s="31"/>
      <c r="E11" s="110" t="s">
        <v>81</v>
      </c>
      <c r="F11" s="110"/>
      <c r="G11" s="9">
        <v>650</v>
      </c>
    </row>
    <row r="12" spans="1:255" ht="11.25" customHeight="1">
      <c r="A12" s="3"/>
      <c r="B12" s="5" t="s">
        <v>4</v>
      </c>
      <c r="C12" s="119" t="s">
        <v>125</v>
      </c>
      <c r="D12" s="31"/>
      <c r="E12" s="116" t="s">
        <v>5</v>
      </c>
      <c r="F12" s="117"/>
      <c r="G12" s="9">
        <f>+G9*G11</f>
        <v>10400000</v>
      </c>
    </row>
    <row r="13" spans="1:255" ht="11.25" customHeight="1">
      <c r="A13" s="3"/>
      <c r="B13" s="5" t="s">
        <v>6</v>
      </c>
      <c r="C13" s="118" t="s">
        <v>123</v>
      </c>
      <c r="D13" s="31"/>
      <c r="E13" s="110" t="s">
        <v>7</v>
      </c>
      <c r="F13" s="110"/>
      <c r="G13" s="7" t="s">
        <v>69</v>
      </c>
    </row>
    <row r="14" spans="1:255" ht="27" customHeight="1">
      <c r="A14" s="3"/>
      <c r="B14" s="5" t="s">
        <v>8</v>
      </c>
      <c r="C14" s="118" t="s">
        <v>124</v>
      </c>
      <c r="D14" s="31"/>
      <c r="E14" s="110" t="s">
        <v>9</v>
      </c>
      <c r="F14" s="110"/>
      <c r="G14" s="35" t="s">
        <v>67</v>
      </c>
    </row>
    <row r="15" spans="1:255" ht="27.75" customHeight="1">
      <c r="A15" s="3"/>
      <c r="B15" s="5" t="s">
        <v>10</v>
      </c>
      <c r="C15" s="33" t="s">
        <v>122</v>
      </c>
      <c r="D15" s="31"/>
      <c r="E15" s="112" t="s">
        <v>11</v>
      </c>
      <c r="F15" s="112"/>
      <c r="G15" s="7" t="s">
        <v>70</v>
      </c>
    </row>
    <row r="16" spans="1:255" ht="12" customHeight="1">
      <c r="A16" s="3"/>
      <c r="B16" s="51"/>
      <c r="C16" s="52"/>
      <c r="D16" s="31"/>
      <c r="E16" s="31"/>
      <c r="F16" s="31"/>
      <c r="G16" s="53"/>
    </row>
    <row r="17" spans="1:255" s="91" customFormat="1" ht="12" customHeight="1">
      <c r="A17" s="30"/>
      <c r="B17" s="113" t="s">
        <v>12</v>
      </c>
      <c r="C17" s="114"/>
      <c r="D17" s="114"/>
      <c r="E17" s="114"/>
      <c r="F17" s="114"/>
      <c r="G17" s="115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0"/>
      <c r="EX17" s="90"/>
      <c r="EY17" s="90"/>
      <c r="EZ17" s="90"/>
      <c r="FA17" s="90"/>
      <c r="FB17" s="90"/>
      <c r="FC17" s="90"/>
      <c r="FD17" s="90"/>
      <c r="FE17" s="90"/>
      <c r="FF17" s="90"/>
      <c r="FG17" s="90"/>
      <c r="FH17" s="90"/>
      <c r="FI17" s="90"/>
      <c r="FJ17" s="90"/>
      <c r="FK17" s="90"/>
      <c r="FL17" s="90"/>
      <c r="FM17" s="90"/>
      <c r="FN17" s="90"/>
      <c r="FO17" s="90"/>
      <c r="FP17" s="90"/>
      <c r="FQ17" s="90"/>
      <c r="FR17" s="90"/>
      <c r="FS17" s="90"/>
      <c r="FT17" s="90"/>
      <c r="FU17" s="90"/>
      <c r="FV17" s="90"/>
      <c r="FW17" s="90"/>
      <c r="FX17" s="90"/>
      <c r="FY17" s="90"/>
      <c r="FZ17" s="90"/>
      <c r="GA17" s="90"/>
      <c r="GB17" s="90"/>
      <c r="GC17" s="90"/>
      <c r="GD17" s="90"/>
      <c r="GE17" s="90"/>
      <c r="GF17" s="90"/>
      <c r="GG17" s="90"/>
      <c r="GH17" s="90"/>
      <c r="GI17" s="90"/>
      <c r="GJ17" s="90"/>
      <c r="GK17" s="90"/>
      <c r="GL17" s="90"/>
      <c r="GM17" s="90"/>
      <c r="GN17" s="90"/>
      <c r="GO17" s="90"/>
      <c r="GP17" s="90"/>
      <c r="GQ17" s="90"/>
      <c r="GR17" s="90"/>
      <c r="GS17" s="90"/>
      <c r="GT17" s="90"/>
      <c r="GU17" s="90"/>
      <c r="GV17" s="90"/>
      <c r="GW17" s="90"/>
      <c r="GX17" s="90"/>
      <c r="GY17" s="90"/>
      <c r="GZ17" s="90"/>
      <c r="HA17" s="90"/>
      <c r="HB17" s="90"/>
      <c r="HC17" s="90"/>
      <c r="HD17" s="90"/>
      <c r="HE17" s="90"/>
      <c r="HF17" s="90"/>
      <c r="HG17" s="90"/>
      <c r="HH17" s="90"/>
      <c r="HI17" s="90"/>
      <c r="HJ17" s="90"/>
      <c r="HK17" s="90"/>
      <c r="HL17" s="90"/>
      <c r="HM17" s="90"/>
      <c r="HN17" s="90"/>
      <c r="HO17" s="90"/>
      <c r="HP17" s="90"/>
      <c r="HQ17" s="90"/>
      <c r="HR17" s="90"/>
      <c r="HS17" s="90"/>
      <c r="HT17" s="90"/>
      <c r="HU17" s="90"/>
      <c r="HV17" s="90"/>
      <c r="HW17" s="90"/>
      <c r="HX17" s="90"/>
      <c r="HY17" s="90"/>
      <c r="HZ17" s="90"/>
      <c r="IA17" s="90"/>
      <c r="IB17" s="90"/>
      <c r="IC17" s="90"/>
      <c r="ID17" s="90"/>
      <c r="IE17" s="90"/>
      <c r="IF17" s="90"/>
      <c r="IG17" s="90"/>
      <c r="IH17" s="90"/>
      <c r="II17" s="90"/>
      <c r="IJ17" s="90"/>
      <c r="IK17" s="90"/>
      <c r="IL17" s="90"/>
      <c r="IM17" s="90"/>
      <c r="IN17" s="90"/>
      <c r="IO17" s="90"/>
      <c r="IP17" s="90"/>
      <c r="IQ17" s="90"/>
      <c r="IR17" s="90"/>
      <c r="IS17" s="90"/>
      <c r="IT17" s="90"/>
      <c r="IU17" s="90"/>
    </row>
    <row r="18" spans="1:255" s="91" customFormat="1" ht="12" customHeight="1">
      <c r="A18" s="30"/>
      <c r="B18" s="30"/>
      <c r="C18" s="37"/>
      <c r="D18" s="37"/>
      <c r="E18" s="37"/>
      <c r="F18" s="30"/>
      <c r="G18" s="3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90"/>
      <c r="FE18" s="90"/>
      <c r="FF18" s="90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90"/>
      <c r="GZ18" s="90"/>
      <c r="HA18" s="90"/>
      <c r="HB18" s="90"/>
      <c r="HC18" s="90"/>
      <c r="HD18" s="90"/>
      <c r="HE18" s="90"/>
      <c r="HF18" s="90"/>
      <c r="HG18" s="90"/>
      <c r="HH18" s="90"/>
      <c r="HI18" s="90"/>
      <c r="HJ18" s="90"/>
      <c r="HK18" s="90"/>
      <c r="HL18" s="90"/>
      <c r="HM18" s="90"/>
      <c r="HN18" s="90"/>
      <c r="HO18" s="90"/>
      <c r="HP18" s="90"/>
      <c r="HQ18" s="90"/>
      <c r="HR18" s="90"/>
      <c r="HS18" s="90"/>
      <c r="HT18" s="90"/>
      <c r="HU18" s="90"/>
      <c r="HV18" s="90"/>
      <c r="HW18" s="90"/>
      <c r="HX18" s="90"/>
      <c r="HY18" s="90"/>
      <c r="HZ18" s="90"/>
      <c r="IA18" s="90"/>
      <c r="IB18" s="90"/>
      <c r="IC18" s="90"/>
      <c r="ID18" s="90"/>
      <c r="IE18" s="90"/>
      <c r="IF18" s="90"/>
      <c r="IG18" s="90"/>
      <c r="IH18" s="90"/>
      <c r="II18" s="90"/>
      <c r="IJ18" s="90"/>
      <c r="IK18" s="90"/>
      <c r="IL18" s="90"/>
      <c r="IM18" s="90"/>
      <c r="IN18" s="90"/>
      <c r="IO18" s="90"/>
      <c r="IP18" s="90"/>
      <c r="IQ18" s="90"/>
      <c r="IR18" s="90"/>
      <c r="IS18" s="90"/>
      <c r="IT18" s="90"/>
      <c r="IU18" s="90"/>
    </row>
    <row r="19" spans="1:255" s="91" customFormat="1" ht="12" customHeight="1">
      <c r="A19" s="30"/>
      <c r="B19" s="55" t="s">
        <v>13</v>
      </c>
      <c r="C19" s="38"/>
      <c r="D19" s="38"/>
      <c r="E19" s="38"/>
      <c r="F19" s="38"/>
      <c r="G19" s="38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  <c r="GR19" s="90"/>
      <c r="GS19" s="90"/>
      <c r="GT19" s="90"/>
      <c r="GU19" s="90"/>
      <c r="GV19" s="90"/>
      <c r="GW19" s="90"/>
      <c r="GX19" s="90"/>
      <c r="GY19" s="90"/>
      <c r="GZ19" s="90"/>
      <c r="HA19" s="90"/>
      <c r="HB19" s="90"/>
      <c r="HC19" s="90"/>
      <c r="HD19" s="90"/>
      <c r="HE19" s="90"/>
      <c r="HF19" s="90"/>
      <c r="HG19" s="90"/>
      <c r="HH19" s="90"/>
      <c r="HI19" s="90"/>
      <c r="HJ19" s="90"/>
      <c r="HK19" s="90"/>
      <c r="HL19" s="90"/>
      <c r="HM19" s="90"/>
      <c r="HN19" s="90"/>
      <c r="HO19" s="90"/>
      <c r="HP19" s="90"/>
      <c r="HQ19" s="90"/>
      <c r="HR19" s="90"/>
      <c r="HS19" s="90"/>
      <c r="HT19" s="90"/>
      <c r="HU19" s="90"/>
      <c r="HV19" s="90"/>
      <c r="HW19" s="90"/>
      <c r="HX19" s="90"/>
      <c r="HY19" s="90"/>
      <c r="HZ19" s="90"/>
      <c r="IA19" s="90"/>
      <c r="IB19" s="90"/>
      <c r="IC19" s="90"/>
      <c r="ID19" s="90"/>
      <c r="IE19" s="90"/>
      <c r="IF19" s="90"/>
      <c r="IG19" s="90"/>
      <c r="IH19" s="90"/>
      <c r="II19" s="90"/>
      <c r="IJ19" s="90"/>
      <c r="IK19" s="90"/>
      <c r="IL19" s="90"/>
      <c r="IM19" s="90"/>
      <c r="IN19" s="90"/>
      <c r="IO19" s="90"/>
      <c r="IP19" s="90"/>
      <c r="IQ19" s="90"/>
      <c r="IR19" s="90"/>
      <c r="IS19" s="90"/>
      <c r="IT19" s="90"/>
      <c r="IU19" s="90"/>
    </row>
    <row r="20" spans="1:255" s="91" customFormat="1" ht="24" customHeight="1">
      <c r="A20" s="30"/>
      <c r="B20" s="56" t="s">
        <v>14</v>
      </c>
      <c r="C20" s="56" t="s">
        <v>15</v>
      </c>
      <c r="D20" s="56" t="s">
        <v>61</v>
      </c>
      <c r="E20" s="56" t="s">
        <v>17</v>
      </c>
      <c r="F20" s="56" t="s">
        <v>18</v>
      </c>
      <c r="G20" s="56" t="s">
        <v>19</v>
      </c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  <c r="IQ20" s="90"/>
      <c r="IR20" s="90"/>
      <c r="IS20" s="90"/>
      <c r="IT20" s="90"/>
      <c r="IU20" s="90"/>
    </row>
    <row r="21" spans="1:255" ht="25.5">
      <c r="A21" s="3"/>
      <c r="B21" s="98" t="s">
        <v>86</v>
      </c>
      <c r="C21" s="7" t="s">
        <v>20</v>
      </c>
      <c r="D21" s="10">
        <v>4</v>
      </c>
      <c r="E21" s="11" t="s">
        <v>94</v>
      </c>
      <c r="F21" s="9">
        <v>30000</v>
      </c>
      <c r="G21" s="12">
        <f>F27*D21</f>
        <v>120000</v>
      </c>
      <c r="H21" s="4"/>
    </row>
    <row r="22" spans="1:255" ht="15">
      <c r="A22" s="3"/>
      <c r="B22" s="6" t="s">
        <v>87</v>
      </c>
      <c r="C22" s="7" t="s">
        <v>20</v>
      </c>
      <c r="D22" s="10">
        <v>2</v>
      </c>
      <c r="E22" s="11" t="s">
        <v>60</v>
      </c>
      <c r="F22" s="9">
        <v>30000</v>
      </c>
      <c r="G22" s="12">
        <f>F28*D22</f>
        <v>60000</v>
      </c>
      <c r="H22" s="4"/>
    </row>
    <row r="23" spans="1:255" ht="15">
      <c r="A23" s="3"/>
      <c r="B23" s="6" t="s">
        <v>88</v>
      </c>
      <c r="C23" s="7" t="s">
        <v>71</v>
      </c>
      <c r="D23" s="7">
        <v>2</v>
      </c>
      <c r="E23" s="7" t="s">
        <v>93</v>
      </c>
      <c r="F23" s="9">
        <v>30000</v>
      </c>
      <c r="G23" s="12">
        <f>D23*F23</f>
        <v>60000</v>
      </c>
      <c r="H23" s="4"/>
    </row>
    <row r="24" spans="1:255" ht="15">
      <c r="A24" s="3"/>
      <c r="B24" s="6" t="s">
        <v>89</v>
      </c>
      <c r="C24" s="7" t="s">
        <v>20</v>
      </c>
      <c r="D24" s="10">
        <v>6</v>
      </c>
      <c r="E24" s="11" t="s">
        <v>95</v>
      </c>
      <c r="F24" s="9">
        <v>30000</v>
      </c>
      <c r="G24" s="12">
        <f t="shared" ref="G24:G28" si="0">D24*F24</f>
        <v>180000</v>
      </c>
      <c r="H24" s="4"/>
    </row>
    <row r="25" spans="1:255" ht="15">
      <c r="A25" s="3"/>
      <c r="B25" s="6" t="s">
        <v>90</v>
      </c>
      <c r="C25" s="7" t="s">
        <v>20</v>
      </c>
      <c r="D25" s="10">
        <v>1</v>
      </c>
      <c r="E25" s="11" t="s">
        <v>96</v>
      </c>
      <c r="F25" s="9">
        <v>30000</v>
      </c>
      <c r="G25" s="12">
        <f t="shared" si="0"/>
        <v>30000</v>
      </c>
      <c r="H25" s="4"/>
    </row>
    <row r="26" spans="1:255" ht="15">
      <c r="A26" s="3"/>
      <c r="B26" s="6" t="s">
        <v>118</v>
      </c>
      <c r="C26" s="7" t="s">
        <v>20</v>
      </c>
      <c r="D26" s="10">
        <v>5</v>
      </c>
      <c r="E26" s="11" t="s">
        <v>96</v>
      </c>
      <c r="F26" s="9">
        <v>3000</v>
      </c>
      <c r="G26" s="12">
        <f t="shared" si="0"/>
        <v>15000</v>
      </c>
      <c r="H26" s="4"/>
    </row>
    <row r="27" spans="1:255" ht="15">
      <c r="A27" s="3"/>
      <c r="B27" s="6" t="s">
        <v>91</v>
      </c>
      <c r="C27" s="7" t="s">
        <v>20</v>
      </c>
      <c r="D27" s="10">
        <v>5</v>
      </c>
      <c r="E27" s="11" t="s">
        <v>97</v>
      </c>
      <c r="F27" s="9">
        <v>30000</v>
      </c>
      <c r="G27" s="12">
        <f t="shared" si="0"/>
        <v>150000</v>
      </c>
      <c r="H27" s="4"/>
    </row>
    <row r="28" spans="1:255" ht="15">
      <c r="A28" s="3"/>
      <c r="B28" s="6" t="s">
        <v>92</v>
      </c>
      <c r="C28" s="7" t="s">
        <v>20</v>
      </c>
      <c r="D28" s="10">
        <v>60</v>
      </c>
      <c r="E28" s="11" t="s">
        <v>67</v>
      </c>
      <c r="F28" s="9">
        <v>30000</v>
      </c>
      <c r="G28" s="12">
        <f t="shared" si="0"/>
        <v>1800000</v>
      </c>
      <c r="H28" s="4"/>
    </row>
    <row r="29" spans="1:255" s="91" customFormat="1" ht="12.75" customHeight="1">
      <c r="A29" s="30"/>
      <c r="B29" s="85" t="s">
        <v>21</v>
      </c>
      <c r="C29" s="86"/>
      <c r="D29" s="86"/>
      <c r="E29" s="86"/>
      <c r="F29" s="87"/>
      <c r="G29" s="88">
        <f>SUM(G21:G28)</f>
        <v>2415000</v>
      </c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O29" s="90"/>
      <c r="CP29" s="90"/>
      <c r="CQ29" s="90"/>
      <c r="CR29" s="90"/>
      <c r="CS29" s="90"/>
      <c r="CT29" s="90"/>
      <c r="CU29" s="90"/>
      <c r="CV29" s="90"/>
      <c r="CW29" s="90"/>
      <c r="CX29" s="90"/>
      <c r="CY29" s="90"/>
      <c r="CZ29" s="90"/>
      <c r="DA29" s="90"/>
      <c r="DB29" s="90"/>
      <c r="DC29" s="90"/>
      <c r="DD29" s="90"/>
      <c r="DE29" s="90"/>
      <c r="DF29" s="90"/>
      <c r="DG29" s="90"/>
      <c r="DH29" s="90"/>
      <c r="DI29" s="90"/>
      <c r="DJ29" s="90"/>
      <c r="DK29" s="90"/>
      <c r="DL29" s="90"/>
      <c r="DM29" s="90"/>
      <c r="DN29" s="90"/>
      <c r="DO29" s="90"/>
      <c r="DP29" s="90"/>
      <c r="DQ29" s="90"/>
      <c r="DR29" s="90"/>
      <c r="DS29" s="90"/>
      <c r="DT29" s="90"/>
      <c r="DU29" s="90"/>
      <c r="DV29" s="90"/>
      <c r="DW29" s="90"/>
      <c r="DX29" s="90"/>
      <c r="DY29" s="90"/>
      <c r="DZ29" s="90"/>
      <c r="EA29" s="90"/>
      <c r="EB29" s="90"/>
      <c r="EC29" s="90"/>
      <c r="ED29" s="90"/>
      <c r="EE29" s="90"/>
      <c r="EF29" s="90"/>
      <c r="EG29" s="90"/>
      <c r="EH29" s="90"/>
      <c r="EI29" s="90"/>
      <c r="EJ29" s="90"/>
      <c r="EK29" s="90"/>
      <c r="EL29" s="90"/>
      <c r="EM29" s="90"/>
      <c r="EN29" s="90"/>
      <c r="EO29" s="90"/>
      <c r="EP29" s="90"/>
      <c r="EQ29" s="90"/>
      <c r="ER29" s="90"/>
      <c r="ES29" s="90"/>
      <c r="ET29" s="90"/>
      <c r="EU29" s="90"/>
      <c r="EV29" s="90"/>
      <c r="EW29" s="90"/>
      <c r="EX29" s="90"/>
      <c r="EY29" s="90"/>
      <c r="EZ29" s="90"/>
      <c r="FA29" s="90"/>
      <c r="FB29" s="90"/>
      <c r="FC29" s="90"/>
      <c r="FD29" s="90"/>
      <c r="FE29" s="90"/>
      <c r="FF29" s="90"/>
      <c r="FG29" s="90"/>
      <c r="FH29" s="90"/>
      <c r="FI29" s="90"/>
      <c r="FJ29" s="90"/>
      <c r="FK29" s="90"/>
      <c r="FL29" s="90"/>
      <c r="FM29" s="90"/>
      <c r="FN29" s="90"/>
      <c r="FO29" s="90"/>
      <c r="FP29" s="90"/>
      <c r="FQ29" s="90"/>
      <c r="FR29" s="90"/>
      <c r="FS29" s="90"/>
      <c r="FT29" s="90"/>
      <c r="FU29" s="90"/>
      <c r="FV29" s="90"/>
      <c r="FW29" s="90"/>
      <c r="FX29" s="90"/>
      <c r="FY29" s="90"/>
      <c r="FZ29" s="90"/>
      <c r="GA29" s="90"/>
      <c r="GB29" s="90"/>
      <c r="GC29" s="90"/>
      <c r="GD29" s="90"/>
      <c r="GE29" s="90"/>
      <c r="GF29" s="90"/>
      <c r="GG29" s="90"/>
      <c r="GH29" s="90"/>
      <c r="GI29" s="90"/>
      <c r="GJ29" s="90"/>
      <c r="GK29" s="90"/>
      <c r="GL29" s="90"/>
      <c r="GM29" s="90"/>
      <c r="GN29" s="90"/>
      <c r="GO29" s="90"/>
      <c r="GP29" s="90"/>
      <c r="GQ29" s="90"/>
      <c r="GR29" s="90"/>
      <c r="GS29" s="90"/>
      <c r="GT29" s="90"/>
      <c r="GU29" s="90"/>
      <c r="GV29" s="90"/>
      <c r="GW29" s="90"/>
      <c r="GX29" s="90"/>
      <c r="GY29" s="90"/>
      <c r="GZ29" s="90"/>
      <c r="HA29" s="90"/>
      <c r="HB29" s="90"/>
      <c r="HC29" s="90"/>
      <c r="HD29" s="90"/>
      <c r="HE29" s="90"/>
      <c r="HF29" s="90"/>
      <c r="HG29" s="90"/>
      <c r="HH29" s="90"/>
      <c r="HI29" s="90"/>
      <c r="HJ29" s="90"/>
      <c r="HK29" s="90"/>
      <c r="HL29" s="90"/>
      <c r="HM29" s="90"/>
      <c r="HN29" s="90"/>
      <c r="HO29" s="90"/>
      <c r="HP29" s="90"/>
      <c r="HQ29" s="90"/>
      <c r="HR29" s="90"/>
      <c r="HS29" s="90"/>
      <c r="HT29" s="90"/>
      <c r="HU29" s="90"/>
      <c r="HV29" s="90"/>
      <c r="HW29" s="90"/>
      <c r="HX29" s="90"/>
      <c r="HY29" s="90"/>
      <c r="HZ29" s="90"/>
      <c r="IA29" s="90"/>
      <c r="IB29" s="90"/>
      <c r="IC29" s="90"/>
      <c r="ID29" s="90"/>
      <c r="IE29" s="90"/>
      <c r="IF29" s="90"/>
      <c r="IG29" s="90"/>
      <c r="IH29" s="90"/>
      <c r="II29" s="90"/>
      <c r="IJ29" s="90"/>
      <c r="IK29" s="90"/>
      <c r="IL29" s="90"/>
      <c r="IM29" s="90"/>
      <c r="IN29" s="90"/>
      <c r="IO29" s="90"/>
      <c r="IP29" s="90"/>
      <c r="IQ29" s="90"/>
      <c r="IR29" s="90"/>
      <c r="IS29" s="90"/>
      <c r="IT29" s="90"/>
      <c r="IU29" s="90"/>
    </row>
    <row r="30" spans="1:255" s="91" customFormat="1" ht="12" customHeight="1">
      <c r="A30" s="30"/>
      <c r="B30" s="30"/>
      <c r="C30" s="30"/>
      <c r="D30" s="30"/>
      <c r="E30" s="30"/>
      <c r="F30" s="39"/>
      <c r="G30" s="39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90"/>
      <c r="CO30" s="90"/>
      <c r="CP30" s="90"/>
      <c r="CQ30" s="90"/>
      <c r="CR30" s="90"/>
      <c r="CS30" s="90"/>
      <c r="CT30" s="90"/>
      <c r="CU30" s="90"/>
      <c r="CV30" s="90"/>
      <c r="CW30" s="90"/>
      <c r="CX30" s="90"/>
      <c r="CY30" s="90"/>
      <c r="CZ30" s="90"/>
      <c r="DA30" s="90"/>
      <c r="DB30" s="90"/>
      <c r="DC30" s="90"/>
      <c r="DD30" s="90"/>
      <c r="DE30" s="90"/>
      <c r="DF30" s="90"/>
      <c r="DG30" s="90"/>
      <c r="DH30" s="90"/>
      <c r="DI30" s="90"/>
      <c r="DJ30" s="90"/>
      <c r="DK30" s="90"/>
      <c r="DL30" s="90"/>
      <c r="DM30" s="90"/>
      <c r="DN30" s="90"/>
      <c r="DO30" s="90"/>
      <c r="DP30" s="90"/>
      <c r="DQ30" s="90"/>
      <c r="DR30" s="90"/>
      <c r="DS30" s="90"/>
      <c r="DT30" s="90"/>
      <c r="DU30" s="90"/>
      <c r="DV30" s="90"/>
      <c r="DW30" s="90"/>
      <c r="DX30" s="90"/>
      <c r="DY30" s="90"/>
      <c r="DZ30" s="90"/>
      <c r="EA30" s="90"/>
      <c r="EB30" s="90"/>
      <c r="EC30" s="90"/>
      <c r="ED30" s="90"/>
      <c r="EE30" s="90"/>
      <c r="EF30" s="90"/>
      <c r="EG30" s="90"/>
      <c r="EH30" s="90"/>
      <c r="EI30" s="90"/>
      <c r="EJ30" s="90"/>
      <c r="EK30" s="90"/>
      <c r="EL30" s="90"/>
      <c r="EM30" s="90"/>
      <c r="EN30" s="90"/>
      <c r="EO30" s="90"/>
      <c r="EP30" s="90"/>
      <c r="EQ30" s="90"/>
      <c r="ER30" s="90"/>
      <c r="ES30" s="90"/>
      <c r="ET30" s="90"/>
      <c r="EU30" s="90"/>
      <c r="EV30" s="90"/>
      <c r="EW30" s="90"/>
      <c r="EX30" s="90"/>
      <c r="EY30" s="90"/>
      <c r="EZ30" s="90"/>
      <c r="FA30" s="90"/>
      <c r="FB30" s="90"/>
      <c r="FC30" s="90"/>
      <c r="FD30" s="90"/>
      <c r="FE30" s="90"/>
      <c r="FF30" s="90"/>
      <c r="FG30" s="90"/>
      <c r="FH30" s="90"/>
      <c r="FI30" s="90"/>
      <c r="FJ30" s="90"/>
      <c r="FK30" s="90"/>
      <c r="FL30" s="90"/>
      <c r="FM30" s="90"/>
      <c r="FN30" s="90"/>
      <c r="FO30" s="90"/>
      <c r="FP30" s="90"/>
      <c r="FQ30" s="90"/>
      <c r="FR30" s="90"/>
      <c r="FS30" s="90"/>
      <c r="FT30" s="90"/>
      <c r="FU30" s="90"/>
      <c r="FV30" s="90"/>
      <c r="FW30" s="90"/>
      <c r="FX30" s="90"/>
      <c r="FY30" s="90"/>
      <c r="FZ30" s="90"/>
      <c r="GA30" s="90"/>
      <c r="GB30" s="90"/>
      <c r="GC30" s="90"/>
      <c r="GD30" s="90"/>
      <c r="GE30" s="90"/>
      <c r="GF30" s="90"/>
      <c r="GG30" s="90"/>
      <c r="GH30" s="90"/>
      <c r="GI30" s="90"/>
      <c r="GJ30" s="90"/>
      <c r="GK30" s="90"/>
      <c r="GL30" s="90"/>
      <c r="GM30" s="90"/>
      <c r="GN30" s="90"/>
      <c r="GO30" s="90"/>
      <c r="GP30" s="90"/>
      <c r="GQ30" s="90"/>
      <c r="GR30" s="90"/>
      <c r="GS30" s="90"/>
      <c r="GT30" s="90"/>
      <c r="GU30" s="90"/>
      <c r="GV30" s="90"/>
      <c r="GW30" s="90"/>
      <c r="GX30" s="90"/>
      <c r="GY30" s="90"/>
      <c r="GZ30" s="90"/>
      <c r="HA30" s="90"/>
      <c r="HB30" s="90"/>
      <c r="HC30" s="90"/>
      <c r="HD30" s="90"/>
      <c r="HE30" s="90"/>
      <c r="HF30" s="90"/>
      <c r="HG30" s="90"/>
      <c r="HH30" s="90"/>
      <c r="HI30" s="90"/>
      <c r="HJ30" s="90"/>
      <c r="HK30" s="90"/>
      <c r="HL30" s="90"/>
      <c r="HM30" s="90"/>
      <c r="HN30" s="90"/>
      <c r="HO30" s="90"/>
      <c r="HP30" s="90"/>
      <c r="HQ30" s="90"/>
      <c r="HR30" s="90"/>
      <c r="HS30" s="90"/>
      <c r="HT30" s="90"/>
      <c r="HU30" s="90"/>
      <c r="HV30" s="90"/>
      <c r="HW30" s="90"/>
      <c r="HX30" s="90"/>
      <c r="HY30" s="90"/>
      <c r="HZ30" s="90"/>
      <c r="IA30" s="90"/>
      <c r="IB30" s="90"/>
      <c r="IC30" s="90"/>
      <c r="ID30" s="90"/>
      <c r="IE30" s="90"/>
      <c r="IF30" s="90"/>
      <c r="IG30" s="90"/>
      <c r="IH30" s="90"/>
      <c r="II30" s="90"/>
      <c r="IJ30" s="90"/>
      <c r="IK30" s="90"/>
      <c r="IL30" s="90"/>
      <c r="IM30" s="90"/>
      <c r="IN30" s="90"/>
      <c r="IO30" s="90"/>
      <c r="IP30" s="90"/>
      <c r="IQ30" s="90"/>
      <c r="IR30" s="90"/>
      <c r="IS30" s="90"/>
      <c r="IT30" s="90"/>
      <c r="IU30" s="90"/>
    </row>
    <row r="31" spans="1:255" s="91" customFormat="1" ht="12" customHeight="1">
      <c r="A31" s="30"/>
      <c r="B31" s="55" t="s">
        <v>22</v>
      </c>
      <c r="C31" s="40"/>
      <c r="D31" s="40"/>
      <c r="E31" s="40"/>
      <c r="F31" s="38"/>
      <c r="G31" s="38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  <c r="CO31" s="90"/>
      <c r="CP31" s="90"/>
      <c r="CQ31" s="90"/>
      <c r="CR31" s="90"/>
      <c r="CS31" s="90"/>
      <c r="CT31" s="90"/>
      <c r="CU31" s="90"/>
      <c r="CV31" s="90"/>
      <c r="CW31" s="90"/>
      <c r="CX31" s="90"/>
      <c r="CY31" s="90"/>
      <c r="CZ31" s="90"/>
      <c r="DA31" s="90"/>
      <c r="DB31" s="90"/>
      <c r="DC31" s="90"/>
      <c r="DD31" s="90"/>
      <c r="DE31" s="90"/>
      <c r="DF31" s="90"/>
      <c r="DG31" s="90"/>
      <c r="DH31" s="90"/>
      <c r="DI31" s="90"/>
      <c r="DJ31" s="90"/>
      <c r="DK31" s="90"/>
      <c r="DL31" s="90"/>
      <c r="DM31" s="90"/>
      <c r="DN31" s="90"/>
      <c r="DO31" s="90"/>
      <c r="DP31" s="90"/>
      <c r="DQ31" s="90"/>
      <c r="DR31" s="90"/>
      <c r="DS31" s="90"/>
      <c r="DT31" s="90"/>
      <c r="DU31" s="90"/>
      <c r="DV31" s="90"/>
      <c r="DW31" s="90"/>
      <c r="DX31" s="90"/>
      <c r="DY31" s="90"/>
      <c r="DZ31" s="90"/>
      <c r="EA31" s="90"/>
      <c r="EB31" s="90"/>
      <c r="EC31" s="90"/>
      <c r="ED31" s="90"/>
      <c r="EE31" s="90"/>
      <c r="EF31" s="90"/>
      <c r="EG31" s="90"/>
      <c r="EH31" s="90"/>
      <c r="EI31" s="90"/>
      <c r="EJ31" s="90"/>
      <c r="EK31" s="90"/>
      <c r="EL31" s="90"/>
      <c r="EM31" s="90"/>
      <c r="EN31" s="90"/>
      <c r="EO31" s="90"/>
      <c r="EP31" s="90"/>
      <c r="EQ31" s="90"/>
      <c r="ER31" s="90"/>
      <c r="ES31" s="90"/>
      <c r="ET31" s="90"/>
      <c r="EU31" s="90"/>
      <c r="EV31" s="90"/>
      <c r="EW31" s="90"/>
      <c r="EX31" s="90"/>
      <c r="EY31" s="90"/>
      <c r="EZ31" s="90"/>
      <c r="FA31" s="90"/>
      <c r="FB31" s="90"/>
      <c r="FC31" s="90"/>
      <c r="FD31" s="90"/>
      <c r="FE31" s="90"/>
      <c r="FF31" s="90"/>
      <c r="FG31" s="90"/>
      <c r="FH31" s="90"/>
      <c r="FI31" s="90"/>
      <c r="FJ31" s="90"/>
      <c r="FK31" s="90"/>
      <c r="FL31" s="90"/>
      <c r="FM31" s="90"/>
      <c r="FN31" s="90"/>
      <c r="FO31" s="90"/>
      <c r="FP31" s="90"/>
      <c r="FQ31" s="90"/>
      <c r="FR31" s="90"/>
      <c r="FS31" s="90"/>
      <c r="FT31" s="90"/>
      <c r="FU31" s="90"/>
      <c r="FV31" s="90"/>
      <c r="FW31" s="90"/>
      <c r="FX31" s="90"/>
      <c r="FY31" s="90"/>
      <c r="FZ31" s="90"/>
      <c r="GA31" s="90"/>
      <c r="GB31" s="90"/>
      <c r="GC31" s="90"/>
      <c r="GD31" s="90"/>
      <c r="GE31" s="90"/>
      <c r="GF31" s="90"/>
      <c r="GG31" s="90"/>
      <c r="GH31" s="90"/>
      <c r="GI31" s="90"/>
      <c r="GJ31" s="90"/>
      <c r="GK31" s="90"/>
      <c r="GL31" s="90"/>
      <c r="GM31" s="90"/>
      <c r="GN31" s="90"/>
      <c r="GO31" s="90"/>
      <c r="GP31" s="90"/>
      <c r="GQ31" s="90"/>
      <c r="GR31" s="90"/>
      <c r="GS31" s="90"/>
      <c r="GT31" s="90"/>
      <c r="GU31" s="90"/>
      <c r="GV31" s="90"/>
      <c r="GW31" s="90"/>
      <c r="GX31" s="90"/>
      <c r="GY31" s="90"/>
      <c r="GZ31" s="90"/>
      <c r="HA31" s="90"/>
      <c r="HB31" s="90"/>
      <c r="HC31" s="90"/>
      <c r="HD31" s="90"/>
      <c r="HE31" s="90"/>
      <c r="HF31" s="90"/>
      <c r="HG31" s="90"/>
      <c r="HH31" s="90"/>
      <c r="HI31" s="90"/>
      <c r="HJ31" s="90"/>
      <c r="HK31" s="90"/>
      <c r="HL31" s="90"/>
      <c r="HM31" s="90"/>
      <c r="HN31" s="90"/>
      <c r="HO31" s="90"/>
      <c r="HP31" s="90"/>
      <c r="HQ31" s="90"/>
      <c r="HR31" s="90"/>
      <c r="HS31" s="90"/>
      <c r="HT31" s="90"/>
      <c r="HU31" s="90"/>
      <c r="HV31" s="90"/>
      <c r="HW31" s="90"/>
      <c r="HX31" s="90"/>
      <c r="HY31" s="90"/>
      <c r="HZ31" s="90"/>
      <c r="IA31" s="90"/>
      <c r="IB31" s="90"/>
      <c r="IC31" s="90"/>
      <c r="ID31" s="90"/>
      <c r="IE31" s="90"/>
      <c r="IF31" s="90"/>
      <c r="IG31" s="90"/>
      <c r="IH31" s="90"/>
      <c r="II31" s="90"/>
      <c r="IJ31" s="90"/>
      <c r="IK31" s="90"/>
      <c r="IL31" s="90"/>
      <c r="IM31" s="90"/>
      <c r="IN31" s="90"/>
      <c r="IO31" s="90"/>
      <c r="IP31" s="90"/>
      <c r="IQ31" s="90"/>
      <c r="IR31" s="90"/>
      <c r="IS31" s="90"/>
      <c r="IT31" s="90"/>
      <c r="IU31" s="90"/>
    </row>
    <row r="32" spans="1:255" s="91" customFormat="1" ht="24" customHeight="1">
      <c r="A32" s="30"/>
      <c r="B32" s="89" t="s">
        <v>14</v>
      </c>
      <c r="C32" s="56" t="s">
        <v>15</v>
      </c>
      <c r="D32" s="56" t="s">
        <v>16</v>
      </c>
      <c r="E32" s="89" t="s">
        <v>17</v>
      </c>
      <c r="F32" s="56" t="s">
        <v>18</v>
      </c>
      <c r="G32" s="89" t="s">
        <v>19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0"/>
      <c r="DT32" s="90"/>
      <c r="DU32" s="90"/>
      <c r="DV32" s="90"/>
      <c r="DW32" s="90"/>
      <c r="DX32" s="90"/>
      <c r="DY32" s="90"/>
      <c r="DZ32" s="90"/>
      <c r="EA32" s="90"/>
      <c r="EB32" s="90"/>
      <c r="EC32" s="90"/>
      <c r="ED32" s="90"/>
      <c r="EE32" s="90"/>
      <c r="EF32" s="90"/>
      <c r="EG32" s="90"/>
      <c r="EH32" s="90"/>
      <c r="EI32" s="90"/>
      <c r="EJ32" s="90"/>
      <c r="EK32" s="90"/>
      <c r="EL32" s="90"/>
      <c r="EM32" s="90"/>
      <c r="EN32" s="90"/>
      <c r="EO32" s="90"/>
      <c r="EP32" s="90"/>
      <c r="EQ32" s="90"/>
      <c r="ER32" s="90"/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0"/>
      <c r="FL32" s="90"/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0"/>
      <c r="GF32" s="90"/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0"/>
      <c r="GZ32" s="90"/>
      <c r="HA32" s="90"/>
      <c r="HB32" s="90"/>
      <c r="HC32" s="90"/>
      <c r="HD32" s="90"/>
      <c r="HE32" s="90"/>
      <c r="HF32" s="90"/>
      <c r="HG32" s="90"/>
      <c r="HH32" s="90"/>
      <c r="HI32" s="90"/>
      <c r="HJ32" s="90"/>
      <c r="HK32" s="90"/>
      <c r="HL32" s="90"/>
      <c r="HM32" s="90"/>
      <c r="HN32" s="90"/>
      <c r="HO32" s="90"/>
      <c r="HP32" s="90"/>
      <c r="HQ32" s="90"/>
      <c r="HR32" s="90"/>
      <c r="HS32" s="90"/>
      <c r="HT32" s="90"/>
      <c r="HU32" s="90"/>
      <c r="HV32" s="90"/>
      <c r="HW32" s="90"/>
      <c r="HX32" s="90"/>
      <c r="HY32" s="90"/>
      <c r="HZ32" s="90"/>
      <c r="IA32" s="90"/>
      <c r="IB32" s="90"/>
      <c r="IC32" s="90"/>
      <c r="ID32" s="90"/>
      <c r="IE32" s="90"/>
      <c r="IF32" s="90"/>
      <c r="IG32" s="90"/>
      <c r="IH32" s="90"/>
      <c r="II32" s="90"/>
      <c r="IJ32" s="90"/>
      <c r="IK32" s="90"/>
      <c r="IL32" s="90"/>
      <c r="IM32" s="90"/>
      <c r="IN32" s="90"/>
      <c r="IO32" s="90"/>
      <c r="IP32" s="90"/>
      <c r="IQ32" s="90"/>
      <c r="IR32" s="90"/>
      <c r="IS32" s="90"/>
      <c r="IT32" s="90"/>
      <c r="IU32" s="90"/>
    </row>
    <row r="33" spans="1:255" ht="12" customHeight="1">
      <c r="A33" s="3"/>
      <c r="B33" s="6" t="s">
        <v>88</v>
      </c>
      <c r="C33" s="7" t="s">
        <v>71</v>
      </c>
      <c r="D33" s="7">
        <v>2</v>
      </c>
      <c r="E33" s="7" t="s">
        <v>98</v>
      </c>
      <c r="F33" s="9">
        <v>40000</v>
      </c>
      <c r="G33" s="9">
        <f>F33*D33</f>
        <v>80000</v>
      </c>
    </row>
    <row r="34" spans="1:255" s="91" customFormat="1" ht="12" customHeight="1">
      <c r="A34" s="30"/>
      <c r="B34" s="85" t="s">
        <v>23</v>
      </c>
      <c r="C34" s="86"/>
      <c r="D34" s="86"/>
      <c r="E34" s="86"/>
      <c r="F34" s="87"/>
      <c r="G34" s="94">
        <v>80000</v>
      </c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0"/>
      <c r="CU34" s="90"/>
      <c r="CV34" s="90"/>
      <c r="CW34" s="90"/>
      <c r="CX34" s="90"/>
      <c r="CY34" s="90"/>
      <c r="CZ34" s="90"/>
      <c r="DA34" s="90"/>
      <c r="DB34" s="90"/>
      <c r="DC34" s="90"/>
      <c r="DD34" s="90"/>
      <c r="DE34" s="90"/>
      <c r="DF34" s="90"/>
      <c r="DG34" s="90"/>
      <c r="DH34" s="90"/>
      <c r="DI34" s="90"/>
      <c r="DJ34" s="90"/>
      <c r="DK34" s="90"/>
      <c r="DL34" s="90"/>
      <c r="DM34" s="90"/>
      <c r="DN34" s="90"/>
      <c r="DO34" s="90"/>
      <c r="DP34" s="90"/>
      <c r="DQ34" s="90"/>
      <c r="DR34" s="90"/>
      <c r="DS34" s="90"/>
      <c r="DT34" s="90"/>
      <c r="DU34" s="90"/>
      <c r="DV34" s="90"/>
      <c r="DW34" s="90"/>
      <c r="DX34" s="90"/>
      <c r="DY34" s="90"/>
      <c r="DZ34" s="90"/>
      <c r="EA34" s="90"/>
      <c r="EB34" s="90"/>
      <c r="EC34" s="90"/>
      <c r="ED34" s="90"/>
      <c r="EE34" s="90"/>
      <c r="EF34" s="90"/>
      <c r="EG34" s="90"/>
      <c r="EH34" s="90"/>
      <c r="EI34" s="90"/>
      <c r="EJ34" s="90"/>
      <c r="EK34" s="90"/>
      <c r="EL34" s="90"/>
      <c r="EM34" s="90"/>
      <c r="EN34" s="90"/>
      <c r="EO34" s="90"/>
      <c r="EP34" s="90"/>
      <c r="EQ34" s="90"/>
      <c r="ER34" s="90"/>
      <c r="ES34" s="90"/>
      <c r="ET34" s="90"/>
      <c r="EU34" s="90"/>
      <c r="EV34" s="90"/>
      <c r="EW34" s="90"/>
      <c r="EX34" s="90"/>
      <c r="EY34" s="90"/>
      <c r="EZ34" s="90"/>
      <c r="FA34" s="90"/>
      <c r="FB34" s="90"/>
      <c r="FC34" s="90"/>
      <c r="FD34" s="90"/>
      <c r="FE34" s="90"/>
      <c r="FF34" s="90"/>
      <c r="FG34" s="90"/>
      <c r="FH34" s="90"/>
      <c r="FI34" s="90"/>
      <c r="FJ34" s="90"/>
      <c r="FK34" s="90"/>
      <c r="FL34" s="90"/>
      <c r="FM34" s="90"/>
      <c r="FN34" s="90"/>
      <c r="FO34" s="90"/>
      <c r="FP34" s="90"/>
      <c r="FQ34" s="90"/>
      <c r="FR34" s="90"/>
      <c r="FS34" s="90"/>
      <c r="FT34" s="90"/>
      <c r="FU34" s="90"/>
      <c r="FV34" s="90"/>
      <c r="FW34" s="90"/>
      <c r="FX34" s="90"/>
      <c r="FY34" s="90"/>
      <c r="FZ34" s="90"/>
      <c r="GA34" s="90"/>
      <c r="GB34" s="90"/>
      <c r="GC34" s="90"/>
      <c r="GD34" s="90"/>
      <c r="GE34" s="90"/>
      <c r="GF34" s="90"/>
      <c r="GG34" s="90"/>
      <c r="GH34" s="90"/>
      <c r="GI34" s="90"/>
      <c r="GJ34" s="90"/>
      <c r="GK34" s="90"/>
      <c r="GL34" s="90"/>
      <c r="GM34" s="90"/>
      <c r="GN34" s="90"/>
      <c r="GO34" s="90"/>
      <c r="GP34" s="90"/>
      <c r="GQ34" s="90"/>
      <c r="GR34" s="90"/>
      <c r="GS34" s="90"/>
      <c r="GT34" s="90"/>
      <c r="GU34" s="90"/>
      <c r="GV34" s="90"/>
      <c r="GW34" s="90"/>
      <c r="GX34" s="90"/>
      <c r="GY34" s="90"/>
      <c r="GZ34" s="90"/>
      <c r="HA34" s="90"/>
      <c r="HB34" s="90"/>
      <c r="HC34" s="90"/>
      <c r="HD34" s="90"/>
      <c r="HE34" s="90"/>
      <c r="HF34" s="90"/>
      <c r="HG34" s="90"/>
      <c r="HH34" s="90"/>
      <c r="HI34" s="90"/>
      <c r="HJ34" s="90"/>
      <c r="HK34" s="90"/>
      <c r="HL34" s="90"/>
      <c r="HM34" s="90"/>
      <c r="HN34" s="90"/>
      <c r="HO34" s="90"/>
      <c r="HP34" s="90"/>
      <c r="HQ34" s="90"/>
      <c r="HR34" s="90"/>
      <c r="HS34" s="90"/>
      <c r="HT34" s="90"/>
      <c r="HU34" s="90"/>
      <c r="HV34" s="90"/>
      <c r="HW34" s="90"/>
      <c r="HX34" s="90"/>
      <c r="HY34" s="90"/>
      <c r="HZ34" s="90"/>
      <c r="IA34" s="90"/>
      <c r="IB34" s="90"/>
      <c r="IC34" s="90"/>
      <c r="ID34" s="90"/>
      <c r="IE34" s="90"/>
      <c r="IF34" s="90"/>
      <c r="IG34" s="90"/>
      <c r="IH34" s="90"/>
      <c r="II34" s="90"/>
      <c r="IJ34" s="90"/>
      <c r="IK34" s="90"/>
      <c r="IL34" s="90"/>
      <c r="IM34" s="90"/>
      <c r="IN34" s="90"/>
      <c r="IO34" s="90"/>
      <c r="IP34" s="90"/>
      <c r="IQ34" s="90"/>
      <c r="IR34" s="90"/>
      <c r="IS34" s="90"/>
      <c r="IT34" s="90"/>
      <c r="IU34" s="90"/>
    </row>
    <row r="35" spans="1:255" s="91" customFormat="1" ht="12" customHeight="1">
      <c r="A35" s="30"/>
      <c r="B35" s="30"/>
      <c r="C35" s="30"/>
      <c r="D35" s="30"/>
      <c r="E35" s="30"/>
      <c r="F35" s="39"/>
      <c r="G35" s="39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  <c r="DI35" s="90"/>
      <c r="DJ35" s="90"/>
      <c r="DK35" s="90"/>
      <c r="DL35" s="90"/>
      <c r="DM35" s="90"/>
      <c r="DN35" s="90"/>
      <c r="DO35" s="90"/>
      <c r="DP35" s="90"/>
      <c r="DQ35" s="90"/>
      <c r="DR35" s="90"/>
      <c r="DS35" s="90"/>
      <c r="DT35" s="90"/>
      <c r="DU35" s="90"/>
      <c r="DV35" s="90"/>
      <c r="DW35" s="90"/>
      <c r="DX35" s="90"/>
      <c r="DY35" s="90"/>
      <c r="DZ35" s="90"/>
      <c r="EA35" s="90"/>
      <c r="EB35" s="90"/>
      <c r="EC35" s="90"/>
      <c r="ED35" s="90"/>
      <c r="EE35" s="90"/>
      <c r="EF35" s="90"/>
      <c r="EG35" s="90"/>
      <c r="EH35" s="90"/>
      <c r="EI35" s="90"/>
      <c r="EJ35" s="90"/>
      <c r="EK35" s="90"/>
      <c r="EL35" s="90"/>
      <c r="EM35" s="90"/>
      <c r="EN35" s="90"/>
      <c r="EO35" s="90"/>
      <c r="EP35" s="90"/>
      <c r="EQ35" s="90"/>
      <c r="ER35" s="90"/>
      <c r="ES35" s="90"/>
      <c r="ET35" s="90"/>
      <c r="EU35" s="90"/>
      <c r="EV35" s="90"/>
      <c r="EW35" s="90"/>
      <c r="EX35" s="90"/>
      <c r="EY35" s="90"/>
      <c r="EZ35" s="90"/>
      <c r="FA35" s="90"/>
      <c r="FB35" s="90"/>
      <c r="FC35" s="90"/>
      <c r="FD35" s="90"/>
      <c r="FE35" s="90"/>
      <c r="FF35" s="90"/>
      <c r="FG35" s="90"/>
      <c r="FH35" s="90"/>
      <c r="FI35" s="90"/>
      <c r="FJ35" s="90"/>
      <c r="FK35" s="90"/>
      <c r="FL35" s="90"/>
      <c r="FM35" s="90"/>
      <c r="FN35" s="90"/>
      <c r="FO35" s="90"/>
      <c r="FP35" s="90"/>
      <c r="FQ35" s="90"/>
      <c r="FR35" s="90"/>
      <c r="FS35" s="90"/>
      <c r="FT35" s="90"/>
      <c r="FU35" s="90"/>
      <c r="FV35" s="90"/>
      <c r="FW35" s="90"/>
      <c r="FX35" s="90"/>
      <c r="FY35" s="90"/>
      <c r="FZ35" s="90"/>
      <c r="GA35" s="90"/>
      <c r="GB35" s="90"/>
      <c r="GC35" s="90"/>
      <c r="GD35" s="90"/>
      <c r="GE35" s="90"/>
      <c r="GF35" s="90"/>
      <c r="GG35" s="90"/>
      <c r="GH35" s="90"/>
      <c r="GI35" s="90"/>
      <c r="GJ35" s="90"/>
      <c r="GK35" s="90"/>
      <c r="GL35" s="90"/>
      <c r="GM35" s="90"/>
      <c r="GN35" s="90"/>
      <c r="GO35" s="90"/>
      <c r="GP35" s="90"/>
      <c r="GQ35" s="90"/>
      <c r="GR35" s="90"/>
      <c r="GS35" s="90"/>
      <c r="GT35" s="90"/>
      <c r="GU35" s="90"/>
      <c r="GV35" s="90"/>
      <c r="GW35" s="90"/>
      <c r="GX35" s="90"/>
      <c r="GY35" s="90"/>
      <c r="GZ35" s="90"/>
      <c r="HA35" s="90"/>
      <c r="HB35" s="90"/>
      <c r="HC35" s="90"/>
      <c r="HD35" s="90"/>
      <c r="HE35" s="90"/>
      <c r="HF35" s="90"/>
      <c r="HG35" s="90"/>
      <c r="HH35" s="90"/>
      <c r="HI35" s="90"/>
      <c r="HJ35" s="90"/>
      <c r="HK35" s="90"/>
      <c r="HL35" s="90"/>
      <c r="HM35" s="90"/>
      <c r="HN35" s="90"/>
      <c r="HO35" s="90"/>
      <c r="HP35" s="90"/>
      <c r="HQ35" s="90"/>
      <c r="HR35" s="90"/>
      <c r="HS35" s="90"/>
      <c r="HT35" s="90"/>
      <c r="HU35" s="90"/>
      <c r="HV35" s="90"/>
      <c r="HW35" s="90"/>
      <c r="HX35" s="90"/>
      <c r="HY35" s="90"/>
      <c r="HZ35" s="90"/>
      <c r="IA35" s="90"/>
      <c r="IB35" s="90"/>
      <c r="IC35" s="90"/>
      <c r="ID35" s="90"/>
      <c r="IE35" s="90"/>
      <c r="IF35" s="90"/>
      <c r="IG35" s="90"/>
      <c r="IH35" s="90"/>
      <c r="II35" s="90"/>
      <c r="IJ35" s="90"/>
      <c r="IK35" s="90"/>
      <c r="IL35" s="90"/>
      <c r="IM35" s="90"/>
      <c r="IN35" s="90"/>
      <c r="IO35" s="90"/>
      <c r="IP35" s="90"/>
      <c r="IQ35" s="90"/>
      <c r="IR35" s="90"/>
      <c r="IS35" s="90"/>
      <c r="IT35" s="90"/>
      <c r="IU35" s="90"/>
    </row>
    <row r="36" spans="1:255" s="91" customFormat="1" ht="12" customHeight="1">
      <c r="A36" s="30"/>
      <c r="B36" s="55" t="s">
        <v>24</v>
      </c>
      <c r="C36" s="40"/>
      <c r="D36" s="40"/>
      <c r="E36" s="40"/>
      <c r="F36" s="38"/>
      <c r="G36" s="38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90"/>
      <c r="CQ36" s="90"/>
      <c r="CR36" s="90"/>
      <c r="CS36" s="90"/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  <c r="DE36" s="90"/>
      <c r="DF36" s="90"/>
      <c r="DG36" s="90"/>
      <c r="DH36" s="90"/>
      <c r="DI36" s="90"/>
      <c r="DJ36" s="90"/>
      <c r="DK36" s="90"/>
      <c r="DL36" s="90"/>
      <c r="DM36" s="90"/>
      <c r="DN36" s="90"/>
      <c r="DO36" s="90"/>
      <c r="DP36" s="90"/>
      <c r="DQ36" s="90"/>
      <c r="DR36" s="90"/>
      <c r="DS36" s="90"/>
      <c r="DT36" s="90"/>
      <c r="DU36" s="90"/>
      <c r="DV36" s="90"/>
      <c r="DW36" s="90"/>
      <c r="DX36" s="90"/>
      <c r="DY36" s="90"/>
      <c r="DZ36" s="90"/>
      <c r="EA36" s="90"/>
      <c r="EB36" s="90"/>
      <c r="EC36" s="90"/>
      <c r="ED36" s="90"/>
      <c r="EE36" s="90"/>
      <c r="EF36" s="90"/>
      <c r="EG36" s="90"/>
      <c r="EH36" s="90"/>
      <c r="EI36" s="90"/>
      <c r="EJ36" s="90"/>
      <c r="EK36" s="90"/>
      <c r="EL36" s="90"/>
      <c r="EM36" s="90"/>
      <c r="EN36" s="90"/>
      <c r="EO36" s="90"/>
      <c r="EP36" s="90"/>
      <c r="EQ36" s="90"/>
      <c r="ER36" s="90"/>
      <c r="ES36" s="90"/>
      <c r="ET36" s="90"/>
      <c r="EU36" s="90"/>
      <c r="EV36" s="90"/>
      <c r="EW36" s="90"/>
      <c r="EX36" s="90"/>
      <c r="EY36" s="90"/>
      <c r="EZ36" s="90"/>
      <c r="FA36" s="90"/>
      <c r="FB36" s="90"/>
      <c r="FC36" s="90"/>
      <c r="FD36" s="90"/>
      <c r="FE36" s="90"/>
      <c r="FF36" s="90"/>
      <c r="FG36" s="90"/>
      <c r="FH36" s="90"/>
      <c r="FI36" s="90"/>
      <c r="FJ36" s="90"/>
      <c r="FK36" s="90"/>
      <c r="FL36" s="90"/>
      <c r="FM36" s="90"/>
      <c r="FN36" s="90"/>
      <c r="FO36" s="90"/>
      <c r="FP36" s="90"/>
      <c r="FQ36" s="90"/>
      <c r="FR36" s="90"/>
      <c r="FS36" s="90"/>
      <c r="FT36" s="90"/>
      <c r="FU36" s="90"/>
      <c r="FV36" s="90"/>
      <c r="FW36" s="90"/>
      <c r="FX36" s="90"/>
      <c r="FY36" s="90"/>
      <c r="FZ36" s="90"/>
      <c r="GA36" s="90"/>
      <c r="GB36" s="90"/>
      <c r="GC36" s="90"/>
      <c r="GD36" s="90"/>
      <c r="GE36" s="90"/>
      <c r="GF36" s="90"/>
      <c r="GG36" s="90"/>
      <c r="GH36" s="90"/>
      <c r="GI36" s="90"/>
      <c r="GJ36" s="90"/>
      <c r="GK36" s="90"/>
      <c r="GL36" s="90"/>
      <c r="GM36" s="90"/>
      <c r="GN36" s="90"/>
      <c r="GO36" s="90"/>
      <c r="GP36" s="90"/>
      <c r="GQ36" s="90"/>
      <c r="GR36" s="90"/>
      <c r="GS36" s="90"/>
      <c r="GT36" s="90"/>
      <c r="GU36" s="90"/>
      <c r="GV36" s="90"/>
      <c r="GW36" s="90"/>
      <c r="GX36" s="90"/>
      <c r="GY36" s="90"/>
      <c r="GZ36" s="90"/>
      <c r="HA36" s="90"/>
      <c r="HB36" s="90"/>
      <c r="HC36" s="90"/>
      <c r="HD36" s="90"/>
      <c r="HE36" s="90"/>
      <c r="HF36" s="90"/>
      <c r="HG36" s="90"/>
      <c r="HH36" s="90"/>
      <c r="HI36" s="90"/>
      <c r="HJ36" s="90"/>
      <c r="HK36" s="90"/>
      <c r="HL36" s="90"/>
      <c r="HM36" s="90"/>
      <c r="HN36" s="90"/>
      <c r="HO36" s="90"/>
      <c r="HP36" s="90"/>
      <c r="HQ36" s="90"/>
      <c r="HR36" s="90"/>
      <c r="HS36" s="90"/>
      <c r="HT36" s="90"/>
      <c r="HU36" s="90"/>
      <c r="HV36" s="90"/>
      <c r="HW36" s="90"/>
      <c r="HX36" s="90"/>
      <c r="HY36" s="90"/>
      <c r="HZ36" s="90"/>
      <c r="IA36" s="90"/>
      <c r="IB36" s="90"/>
      <c r="IC36" s="90"/>
      <c r="ID36" s="90"/>
      <c r="IE36" s="90"/>
      <c r="IF36" s="90"/>
      <c r="IG36" s="90"/>
      <c r="IH36" s="90"/>
      <c r="II36" s="90"/>
      <c r="IJ36" s="90"/>
      <c r="IK36" s="90"/>
      <c r="IL36" s="90"/>
      <c r="IM36" s="90"/>
      <c r="IN36" s="90"/>
      <c r="IO36" s="90"/>
      <c r="IP36" s="90"/>
      <c r="IQ36" s="90"/>
      <c r="IR36" s="90"/>
      <c r="IS36" s="90"/>
      <c r="IT36" s="90"/>
      <c r="IU36" s="90"/>
    </row>
    <row r="37" spans="1:255" s="91" customFormat="1" ht="24" customHeight="1">
      <c r="A37" s="30"/>
      <c r="B37" s="95" t="s">
        <v>14</v>
      </c>
      <c r="C37" s="89" t="s">
        <v>15</v>
      </c>
      <c r="D37" s="89" t="s">
        <v>62</v>
      </c>
      <c r="E37" s="89" t="s">
        <v>17</v>
      </c>
      <c r="F37" s="56" t="s">
        <v>18</v>
      </c>
      <c r="G37" s="89" t="s">
        <v>19</v>
      </c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90"/>
      <c r="CQ37" s="90"/>
      <c r="CR37" s="90"/>
      <c r="CS37" s="90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  <c r="DE37" s="90"/>
      <c r="DF37" s="90"/>
      <c r="DG37" s="90"/>
      <c r="DH37" s="90"/>
      <c r="DI37" s="90"/>
      <c r="DJ37" s="90"/>
      <c r="DK37" s="90"/>
      <c r="DL37" s="90"/>
      <c r="DM37" s="90"/>
      <c r="DN37" s="90"/>
      <c r="DO37" s="90"/>
      <c r="DP37" s="90"/>
      <c r="DQ37" s="90"/>
      <c r="DR37" s="90"/>
      <c r="DS37" s="90"/>
      <c r="DT37" s="90"/>
      <c r="DU37" s="90"/>
      <c r="DV37" s="90"/>
      <c r="DW37" s="90"/>
      <c r="DX37" s="90"/>
      <c r="DY37" s="90"/>
      <c r="DZ37" s="90"/>
      <c r="EA37" s="90"/>
      <c r="EB37" s="90"/>
      <c r="EC37" s="90"/>
      <c r="ED37" s="90"/>
      <c r="EE37" s="90"/>
      <c r="EF37" s="90"/>
      <c r="EG37" s="90"/>
      <c r="EH37" s="90"/>
      <c r="EI37" s="90"/>
      <c r="EJ37" s="90"/>
      <c r="EK37" s="90"/>
      <c r="EL37" s="90"/>
      <c r="EM37" s="90"/>
      <c r="EN37" s="90"/>
      <c r="EO37" s="90"/>
      <c r="EP37" s="90"/>
      <c r="EQ37" s="90"/>
      <c r="ER37" s="90"/>
      <c r="ES37" s="90"/>
      <c r="ET37" s="90"/>
      <c r="EU37" s="90"/>
      <c r="EV37" s="90"/>
      <c r="EW37" s="90"/>
      <c r="EX37" s="90"/>
      <c r="EY37" s="90"/>
      <c r="EZ37" s="90"/>
      <c r="FA37" s="90"/>
      <c r="FB37" s="90"/>
      <c r="FC37" s="90"/>
      <c r="FD37" s="90"/>
      <c r="FE37" s="90"/>
      <c r="FF37" s="90"/>
      <c r="FG37" s="90"/>
      <c r="FH37" s="90"/>
      <c r="FI37" s="90"/>
      <c r="FJ37" s="90"/>
      <c r="FK37" s="90"/>
      <c r="FL37" s="90"/>
      <c r="FM37" s="90"/>
      <c r="FN37" s="90"/>
      <c r="FO37" s="90"/>
      <c r="FP37" s="90"/>
      <c r="FQ37" s="90"/>
      <c r="FR37" s="90"/>
      <c r="FS37" s="90"/>
      <c r="FT37" s="90"/>
      <c r="FU37" s="90"/>
      <c r="FV37" s="90"/>
      <c r="FW37" s="90"/>
      <c r="FX37" s="90"/>
      <c r="FY37" s="90"/>
      <c r="FZ37" s="90"/>
      <c r="GA37" s="90"/>
      <c r="GB37" s="90"/>
      <c r="GC37" s="90"/>
      <c r="GD37" s="90"/>
      <c r="GE37" s="90"/>
      <c r="GF37" s="90"/>
      <c r="GG37" s="90"/>
      <c r="GH37" s="90"/>
      <c r="GI37" s="90"/>
      <c r="GJ37" s="90"/>
      <c r="GK37" s="90"/>
      <c r="GL37" s="90"/>
      <c r="GM37" s="90"/>
      <c r="GN37" s="90"/>
      <c r="GO37" s="90"/>
      <c r="GP37" s="90"/>
      <c r="GQ37" s="90"/>
      <c r="GR37" s="90"/>
      <c r="GS37" s="90"/>
      <c r="GT37" s="90"/>
      <c r="GU37" s="90"/>
      <c r="GV37" s="90"/>
      <c r="GW37" s="90"/>
      <c r="GX37" s="90"/>
      <c r="GY37" s="90"/>
      <c r="GZ37" s="90"/>
      <c r="HA37" s="90"/>
      <c r="HB37" s="90"/>
      <c r="HC37" s="90"/>
      <c r="HD37" s="90"/>
      <c r="HE37" s="90"/>
      <c r="HF37" s="90"/>
      <c r="HG37" s="90"/>
      <c r="HH37" s="90"/>
      <c r="HI37" s="90"/>
      <c r="HJ37" s="90"/>
      <c r="HK37" s="90"/>
      <c r="HL37" s="90"/>
      <c r="HM37" s="90"/>
      <c r="HN37" s="90"/>
      <c r="HO37" s="90"/>
      <c r="HP37" s="90"/>
      <c r="HQ37" s="90"/>
      <c r="HR37" s="90"/>
      <c r="HS37" s="90"/>
      <c r="HT37" s="90"/>
      <c r="HU37" s="90"/>
      <c r="HV37" s="90"/>
      <c r="HW37" s="90"/>
      <c r="HX37" s="90"/>
      <c r="HY37" s="90"/>
      <c r="HZ37" s="90"/>
      <c r="IA37" s="90"/>
      <c r="IB37" s="90"/>
      <c r="IC37" s="90"/>
      <c r="ID37" s="90"/>
      <c r="IE37" s="90"/>
      <c r="IF37" s="90"/>
      <c r="IG37" s="90"/>
      <c r="IH37" s="90"/>
      <c r="II37" s="90"/>
      <c r="IJ37" s="90"/>
      <c r="IK37" s="90"/>
      <c r="IL37" s="90"/>
      <c r="IM37" s="90"/>
      <c r="IN37" s="90"/>
      <c r="IO37" s="90"/>
      <c r="IP37" s="90"/>
      <c r="IQ37" s="90"/>
      <c r="IR37" s="90"/>
      <c r="IS37" s="90"/>
      <c r="IT37" s="90"/>
      <c r="IU37" s="90"/>
    </row>
    <row r="38" spans="1:255" ht="12.75" customHeight="1">
      <c r="A38" s="3"/>
      <c r="B38" s="57" t="s">
        <v>99</v>
      </c>
      <c r="C38" s="13" t="s">
        <v>79</v>
      </c>
      <c r="D38" s="8">
        <v>0.33</v>
      </c>
      <c r="E38" s="8" t="s">
        <v>98</v>
      </c>
      <c r="F38" s="14">
        <v>195000</v>
      </c>
      <c r="G38" s="9">
        <f t="shared" ref="G38:G42" si="1">F38*D38</f>
        <v>64350</v>
      </c>
    </row>
    <row r="39" spans="1:255" ht="12.75" customHeight="1">
      <c r="A39" s="3"/>
      <c r="B39" s="57" t="s">
        <v>119</v>
      </c>
      <c r="C39" s="13" t="s">
        <v>79</v>
      </c>
      <c r="D39" s="8">
        <v>0.4</v>
      </c>
      <c r="E39" s="8" t="s">
        <v>98</v>
      </c>
      <c r="F39" s="14">
        <v>195000</v>
      </c>
      <c r="G39" s="9">
        <f>F39*D39</f>
        <v>78000</v>
      </c>
    </row>
    <row r="40" spans="1:255" ht="12.75" customHeight="1">
      <c r="A40" s="3"/>
      <c r="B40" s="57" t="s">
        <v>120</v>
      </c>
      <c r="C40" s="13" t="s">
        <v>79</v>
      </c>
      <c r="D40" s="8">
        <v>0.3</v>
      </c>
      <c r="E40" s="8" t="s">
        <v>93</v>
      </c>
      <c r="F40" s="14">
        <v>195000</v>
      </c>
      <c r="G40" s="9">
        <f t="shared" si="1"/>
        <v>58500</v>
      </c>
    </row>
    <row r="41" spans="1:255" ht="12.75" customHeight="1">
      <c r="A41" s="3"/>
      <c r="B41" s="57" t="s">
        <v>100</v>
      </c>
      <c r="C41" s="13" t="s">
        <v>79</v>
      </c>
      <c r="D41" s="8">
        <v>0.2</v>
      </c>
      <c r="E41" s="8" t="s">
        <v>101</v>
      </c>
      <c r="F41" s="14">
        <v>195000</v>
      </c>
      <c r="G41" s="9">
        <f t="shared" si="1"/>
        <v>39000</v>
      </c>
    </row>
    <row r="42" spans="1:255" ht="12.75" customHeight="1">
      <c r="A42" s="3"/>
      <c r="B42" s="57" t="s">
        <v>121</v>
      </c>
      <c r="C42" s="13" t="s">
        <v>79</v>
      </c>
      <c r="D42" s="15">
        <v>1</v>
      </c>
      <c r="E42" s="8" t="s">
        <v>101</v>
      </c>
      <c r="F42" s="14">
        <v>195000</v>
      </c>
      <c r="G42" s="9">
        <f t="shared" si="1"/>
        <v>195000</v>
      </c>
    </row>
    <row r="43" spans="1:255" s="91" customFormat="1" ht="12.75" customHeight="1">
      <c r="A43" s="30"/>
      <c r="B43" s="92" t="s">
        <v>25</v>
      </c>
      <c r="C43" s="86"/>
      <c r="D43" s="86"/>
      <c r="E43" s="86"/>
      <c r="F43" s="87"/>
      <c r="G43" s="88">
        <f>SUM(G38:G42)</f>
        <v>434850</v>
      </c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90"/>
      <c r="BY43" s="90"/>
      <c r="BZ43" s="90"/>
      <c r="CA43" s="90"/>
      <c r="CB43" s="90"/>
      <c r="CC43" s="90"/>
      <c r="CD43" s="90"/>
      <c r="CE43" s="90"/>
      <c r="CF43" s="90"/>
      <c r="CG43" s="90"/>
      <c r="CH43" s="90"/>
      <c r="CI43" s="90"/>
      <c r="CJ43" s="90"/>
      <c r="CK43" s="90"/>
      <c r="CL43" s="90"/>
      <c r="CM43" s="90"/>
      <c r="CN43" s="90"/>
      <c r="CO43" s="90"/>
      <c r="CP43" s="90"/>
      <c r="CQ43" s="90"/>
      <c r="CR43" s="90"/>
      <c r="CS43" s="90"/>
      <c r="CT43" s="90"/>
      <c r="CU43" s="90"/>
      <c r="CV43" s="90"/>
      <c r="CW43" s="90"/>
      <c r="CX43" s="90"/>
      <c r="CY43" s="90"/>
      <c r="CZ43" s="90"/>
      <c r="DA43" s="90"/>
      <c r="DB43" s="90"/>
      <c r="DC43" s="90"/>
      <c r="DD43" s="90"/>
      <c r="DE43" s="90"/>
      <c r="DF43" s="90"/>
      <c r="DG43" s="90"/>
      <c r="DH43" s="90"/>
      <c r="DI43" s="90"/>
      <c r="DJ43" s="90"/>
      <c r="DK43" s="90"/>
      <c r="DL43" s="90"/>
      <c r="DM43" s="90"/>
      <c r="DN43" s="90"/>
      <c r="DO43" s="90"/>
      <c r="DP43" s="90"/>
      <c r="DQ43" s="90"/>
      <c r="DR43" s="90"/>
      <c r="DS43" s="90"/>
      <c r="DT43" s="90"/>
      <c r="DU43" s="90"/>
      <c r="DV43" s="90"/>
      <c r="DW43" s="90"/>
      <c r="DX43" s="90"/>
      <c r="DY43" s="90"/>
      <c r="DZ43" s="90"/>
      <c r="EA43" s="90"/>
      <c r="EB43" s="90"/>
      <c r="EC43" s="90"/>
      <c r="ED43" s="90"/>
      <c r="EE43" s="90"/>
      <c r="EF43" s="90"/>
      <c r="EG43" s="90"/>
      <c r="EH43" s="90"/>
      <c r="EI43" s="90"/>
      <c r="EJ43" s="90"/>
      <c r="EK43" s="90"/>
      <c r="EL43" s="90"/>
      <c r="EM43" s="90"/>
      <c r="EN43" s="90"/>
      <c r="EO43" s="90"/>
      <c r="EP43" s="90"/>
      <c r="EQ43" s="90"/>
      <c r="ER43" s="90"/>
      <c r="ES43" s="90"/>
      <c r="ET43" s="90"/>
      <c r="EU43" s="90"/>
      <c r="EV43" s="90"/>
      <c r="EW43" s="90"/>
      <c r="EX43" s="90"/>
      <c r="EY43" s="90"/>
      <c r="EZ43" s="90"/>
      <c r="FA43" s="90"/>
      <c r="FB43" s="90"/>
      <c r="FC43" s="90"/>
      <c r="FD43" s="90"/>
      <c r="FE43" s="90"/>
      <c r="FF43" s="90"/>
      <c r="FG43" s="90"/>
      <c r="FH43" s="90"/>
      <c r="FI43" s="90"/>
      <c r="FJ43" s="90"/>
      <c r="FK43" s="90"/>
      <c r="FL43" s="90"/>
      <c r="FM43" s="90"/>
      <c r="FN43" s="90"/>
      <c r="FO43" s="90"/>
      <c r="FP43" s="90"/>
      <c r="FQ43" s="90"/>
      <c r="FR43" s="90"/>
      <c r="FS43" s="90"/>
      <c r="FT43" s="90"/>
      <c r="FU43" s="90"/>
      <c r="FV43" s="90"/>
      <c r="FW43" s="90"/>
      <c r="FX43" s="90"/>
      <c r="FY43" s="90"/>
      <c r="FZ43" s="90"/>
      <c r="GA43" s="90"/>
      <c r="GB43" s="90"/>
      <c r="GC43" s="90"/>
      <c r="GD43" s="90"/>
      <c r="GE43" s="90"/>
      <c r="GF43" s="90"/>
      <c r="GG43" s="90"/>
      <c r="GH43" s="90"/>
      <c r="GI43" s="90"/>
      <c r="GJ43" s="90"/>
      <c r="GK43" s="90"/>
      <c r="GL43" s="90"/>
      <c r="GM43" s="90"/>
      <c r="GN43" s="90"/>
      <c r="GO43" s="90"/>
      <c r="GP43" s="90"/>
      <c r="GQ43" s="90"/>
      <c r="GR43" s="90"/>
      <c r="GS43" s="90"/>
      <c r="GT43" s="90"/>
      <c r="GU43" s="90"/>
      <c r="GV43" s="90"/>
      <c r="GW43" s="90"/>
      <c r="GX43" s="90"/>
      <c r="GY43" s="90"/>
      <c r="GZ43" s="90"/>
      <c r="HA43" s="90"/>
      <c r="HB43" s="90"/>
      <c r="HC43" s="90"/>
      <c r="HD43" s="90"/>
      <c r="HE43" s="90"/>
      <c r="HF43" s="90"/>
      <c r="HG43" s="90"/>
      <c r="HH43" s="90"/>
      <c r="HI43" s="90"/>
      <c r="HJ43" s="90"/>
      <c r="HK43" s="90"/>
      <c r="HL43" s="90"/>
      <c r="HM43" s="90"/>
      <c r="HN43" s="90"/>
      <c r="HO43" s="90"/>
      <c r="HP43" s="90"/>
      <c r="HQ43" s="90"/>
      <c r="HR43" s="90"/>
      <c r="HS43" s="90"/>
      <c r="HT43" s="90"/>
      <c r="HU43" s="90"/>
      <c r="HV43" s="90"/>
      <c r="HW43" s="90"/>
      <c r="HX43" s="90"/>
      <c r="HY43" s="90"/>
      <c r="HZ43" s="90"/>
      <c r="IA43" s="90"/>
      <c r="IB43" s="90"/>
      <c r="IC43" s="90"/>
      <c r="ID43" s="90"/>
      <c r="IE43" s="90"/>
      <c r="IF43" s="90"/>
      <c r="IG43" s="90"/>
      <c r="IH43" s="90"/>
      <c r="II43" s="90"/>
      <c r="IJ43" s="90"/>
      <c r="IK43" s="90"/>
      <c r="IL43" s="90"/>
      <c r="IM43" s="90"/>
      <c r="IN43" s="90"/>
      <c r="IO43" s="90"/>
      <c r="IP43" s="90"/>
      <c r="IQ43" s="90"/>
      <c r="IR43" s="90"/>
      <c r="IS43" s="90"/>
      <c r="IT43" s="90"/>
      <c r="IU43" s="90"/>
    </row>
    <row r="44" spans="1:255" s="91" customFormat="1" ht="12" customHeight="1">
      <c r="A44" s="30"/>
      <c r="B44" s="30"/>
      <c r="C44" s="30"/>
      <c r="D44" s="30"/>
      <c r="E44" s="30"/>
      <c r="F44" s="39"/>
      <c r="G44" s="39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0"/>
      <c r="BN44" s="90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0"/>
      <c r="BZ44" s="90"/>
      <c r="CA44" s="90"/>
      <c r="CB44" s="90"/>
      <c r="CC44" s="90"/>
      <c r="CD44" s="90"/>
      <c r="CE44" s="90"/>
      <c r="CF44" s="90"/>
      <c r="CG44" s="90"/>
      <c r="CH44" s="90"/>
      <c r="CI44" s="90"/>
      <c r="CJ44" s="90"/>
      <c r="CK44" s="90"/>
      <c r="CL44" s="90"/>
      <c r="CM44" s="90"/>
      <c r="CN44" s="90"/>
      <c r="CO44" s="90"/>
      <c r="CP44" s="90"/>
      <c r="CQ44" s="90"/>
      <c r="CR44" s="90"/>
      <c r="CS44" s="90"/>
      <c r="CT44" s="90"/>
      <c r="CU44" s="90"/>
      <c r="CV44" s="90"/>
      <c r="CW44" s="90"/>
      <c r="CX44" s="90"/>
      <c r="CY44" s="90"/>
      <c r="CZ44" s="90"/>
      <c r="DA44" s="90"/>
      <c r="DB44" s="90"/>
      <c r="DC44" s="90"/>
      <c r="DD44" s="90"/>
      <c r="DE44" s="90"/>
      <c r="DF44" s="90"/>
      <c r="DG44" s="90"/>
      <c r="DH44" s="90"/>
      <c r="DI44" s="90"/>
      <c r="DJ44" s="90"/>
      <c r="DK44" s="90"/>
      <c r="DL44" s="90"/>
      <c r="DM44" s="90"/>
      <c r="DN44" s="90"/>
      <c r="DO44" s="90"/>
      <c r="DP44" s="90"/>
      <c r="DQ44" s="90"/>
      <c r="DR44" s="90"/>
      <c r="DS44" s="90"/>
      <c r="DT44" s="90"/>
      <c r="DU44" s="90"/>
      <c r="DV44" s="90"/>
      <c r="DW44" s="90"/>
      <c r="DX44" s="90"/>
      <c r="DY44" s="90"/>
      <c r="DZ44" s="90"/>
      <c r="EA44" s="90"/>
      <c r="EB44" s="90"/>
      <c r="EC44" s="90"/>
      <c r="ED44" s="90"/>
      <c r="EE44" s="90"/>
      <c r="EF44" s="90"/>
      <c r="EG44" s="90"/>
      <c r="EH44" s="90"/>
      <c r="EI44" s="90"/>
      <c r="EJ44" s="90"/>
      <c r="EK44" s="90"/>
      <c r="EL44" s="90"/>
      <c r="EM44" s="90"/>
      <c r="EN44" s="90"/>
      <c r="EO44" s="90"/>
      <c r="EP44" s="90"/>
      <c r="EQ44" s="90"/>
      <c r="ER44" s="90"/>
      <c r="ES44" s="90"/>
      <c r="ET44" s="90"/>
      <c r="EU44" s="90"/>
      <c r="EV44" s="90"/>
      <c r="EW44" s="90"/>
      <c r="EX44" s="90"/>
      <c r="EY44" s="90"/>
      <c r="EZ44" s="90"/>
      <c r="FA44" s="90"/>
      <c r="FB44" s="90"/>
      <c r="FC44" s="90"/>
      <c r="FD44" s="90"/>
      <c r="FE44" s="90"/>
      <c r="FF44" s="90"/>
      <c r="FG44" s="90"/>
      <c r="FH44" s="90"/>
      <c r="FI44" s="90"/>
      <c r="FJ44" s="90"/>
      <c r="FK44" s="90"/>
      <c r="FL44" s="90"/>
      <c r="FM44" s="90"/>
      <c r="FN44" s="90"/>
      <c r="FO44" s="90"/>
      <c r="FP44" s="90"/>
      <c r="FQ44" s="90"/>
      <c r="FR44" s="90"/>
      <c r="FS44" s="90"/>
      <c r="FT44" s="90"/>
      <c r="FU44" s="90"/>
      <c r="FV44" s="90"/>
      <c r="FW44" s="90"/>
      <c r="FX44" s="90"/>
      <c r="FY44" s="90"/>
      <c r="FZ44" s="90"/>
      <c r="GA44" s="90"/>
      <c r="GB44" s="90"/>
      <c r="GC44" s="90"/>
      <c r="GD44" s="90"/>
      <c r="GE44" s="90"/>
      <c r="GF44" s="90"/>
      <c r="GG44" s="90"/>
      <c r="GH44" s="90"/>
      <c r="GI44" s="90"/>
      <c r="GJ44" s="90"/>
      <c r="GK44" s="90"/>
      <c r="GL44" s="90"/>
      <c r="GM44" s="90"/>
      <c r="GN44" s="90"/>
      <c r="GO44" s="90"/>
      <c r="GP44" s="90"/>
      <c r="GQ44" s="90"/>
      <c r="GR44" s="90"/>
      <c r="GS44" s="90"/>
      <c r="GT44" s="90"/>
      <c r="GU44" s="90"/>
      <c r="GV44" s="90"/>
      <c r="GW44" s="90"/>
      <c r="GX44" s="90"/>
      <c r="GY44" s="90"/>
      <c r="GZ44" s="90"/>
      <c r="HA44" s="90"/>
      <c r="HB44" s="90"/>
      <c r="HC44" s="90"/>
      <c r="HD44" s="90"/>
      <c r="HE44" s="90"/>
      <c r="HF44" s="90"/>
      <c r="HG44" s="90"/>
      <c r="HH44" s="90"/>
      <c r="HI44" s="90"/>
      <c r="HJ44" s="90"/>
      <c r="HK44" s="90"/>
      <c r="HL44" s="90"/>
      <c r="HM44" s="90"/>
      <c r="HN44" s="90"/>
      <c r="HO44" s="90"/>
      <c r="HP44" s="90"/>
      <c r="HQ44" s="90"/>
      <c r="HR44" s="90"/>
      <c r="HS44" s="90"/>
      <c r="HT44" s="90"/>
      <c r="HU44" s="90"/>
      <c r="HV44" s="90"/>
      <c r="HW44" s="90"/>
      <c r="HX44" s="90"/>
      <c r="HY44" s="90"/>
      <c r="HZ44" s="90"/>
      <c r="IA44" s="90"/>
      <c r="IB44" s="90"/>
      <c r="IC44" s="90"/>
      <c r="ID44" s="90"/>
      <c r="IE44" s="90"/>
      <c r="IF44" s="90"/>
      <c r="IG44" s="90"/>
      <c r="IH44" s="90"/>
      <c r="II44" s="90"/>
      <c r="IJ44" s="90"/>
      <c r="IK44" s="90"/>
      <c r="IL44" s="90"/>
      <c r="IM44" s="90"/>
      <c r="IN44" s="90"/>
      <c r="IO44" s="90"/>
      <c r="IP44" s="90"/>
      <c r="IQ44" s="90"/>
      <c r="IR44" s="90"/>
      <c r="IS44" s="90"/>
      <c r="IT44" s="90"/>
      <c r="IU44" s="90"/>
    </row>
    <row r="45" spans="1:255" s="91" customFormat="1" ht="12" customHeight="1">
      <c r="A45" s="30"/>
      <c r="B45" s="55" t="s">
        <v>26</v>
      </c>
      <c r="C45" s="40"/>
      <c r="D45" s="40"/>
      <c r="E45" s="40"/>
      <c r="F45" s="38"/>
      <c r="G45" s="38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0"/>
      <c r="BZ45" s="90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90"/>
      <c r="CM45" s="90"/>
      <c r="CN45" s="90"/>
      <c r="CO45" s="90"/>
      <c r="CP45" s="90"/>
      <c r="CQ45" s="90"/>
      <c r="CR45" s="90"/>
      <c r="CS45" s="90"/>
      <c r="CT45" s="90"/>
      <c r="CU45" s="90"/>
      <c r="CV45" s="90"/>
      <c r="CW45" s="90"/>
      <c r="CX45" s="90"/>
      <c r="CY45" s="90"/>
      <c r="CZ45" s="90"/>
      <c r="DA45" s="90"/>
      <c r="DB45" s="90"/>
      <c r="DC45" s="90"/>
      <c r="DD45" s="90"/>
      <c r="DE45" s="90"/>
      <c r="DF45" s="90"/>
      <c r="DG45" s="90"/>
      <c r="DH45" s="90"/>
      <c r="DI45" s="90"/>
      <c r="DJ45" s="90"/>
      <c r="DK45" s="90"/>
      <c r="DL45" s="90"/>
      <c r="DM45" s="90"/>
      <c r="DN45" s="90"/>
      <c r="DO45" s="90"/>
      <c r="DP45" s="90"/>
      <c r="DQ45" s="90"/>
      <c r="DR45" s="90"/>
      <c r="DS45" s="90"/>
      <c r="DT45" s="90"/>
      <c r="DU45" s="90"/>
      <c r="DV45" s="90"/>
      <c r="DW45" s="90"/>
      <c r="DX45" s="90"/>
      <c r="DY45" s="90"/>
      <c r="DZ45" s="90"/>
      <c r="EA45" s="90"/>
      <c r="EB45" s="90"/>
      <c r="EC45" s="90"/>
      <c r="ED45" s="90"/>
      <c r="EE45" s="90"/>
      <c r="EF45" s="90"/>
      <c r="EG45" s="90"/>
      <c r="EH45" s="90"/>
      <c r="EI45" s="90"/>
      <c r="EJ45" s="90"/>
      <c r="EK45" s="90"/>
      <c r="EL45" s="90"/>
      <c r="EM45" s="90"/>
      <c r="EN45" s="90"/>
      <c r="EO45" s="90"/>
      <c r="EP45" s="90"/>
      <c r="EQ45" s="90"/>
      <c r="ER45" s="90"/>
      <c r="ES45" s="90"/>
      <c r="ET45" s="90"/>
      <c r="EU45" s="90"/>
      <c r="EV45" s="90"/>
      <c r="EW45" s="90"/>
      <c r="EX45" s="90"/>
      <c r="EY45" s="90"/>
      <c r="EZ45" s="90"/>
      <c r="FA45" s="90"/>
      <c r="FB45" s="90"/>
      <c r="FC45" s="90"/>
      <c r="FD45" s="90"/>
      <c r="FE45" s="90"/>
      <c r="FF45" s="90"/>
      <c r="FG45" s="90"/>
      <c r="FH45" s="90"/>
      <c r="FI45" s="90"/>
      <c r="FJ45" s="90"/>
      <c r="FK45" s="90"/>
      <c r="FL45" s="90"/>
      <c r="FM45" s="90"/>
      <c r="FN45" s="90"/>
      <c r="FO45" s="90"/>
      <c r="FP45" s="90"/>
      <c r="FQ45" s="90"/>
      <c r="FR45" s="90"/>
      <c r="FS45" s="90"/>
      <c r="FT45" s="90"/>
      <c r="FU45" s="90"/>
      <c r="FV45" s="90"/>
      <c r="FW45" s="90"/>
      <c r="FX45" s="90"/>
      <c r="FY45" s="90"/>
      <c r="FZ45" s="90"/>
      <c r="GA45" s="90"/>
      <c r="GB45" s="90"/>
      <c r="GC45" s="90"/>
      <c r="GD45" s="90"/>
      <c r="GE45" s="90"/>
      <c r="GF45" s="90"/>
      <c r="GG45" s="90"/>
      <c r="GH45" s="90"/>
      <c r="GI45" s="90"/>
      <c r="GJ45" s="90"/>
      <c r="GK45" s="90"/>
      <c r="GL45" s="90"/>
      <c r="GM45" s="90"/>
      <c r="GN45" s="90"/>
      <c r="GO45" s="90"/>
      <c r="GP45" s="90"/>
      <c r="GQ45" s="90"/>
      <c r="GR45" s="90"/>
      <c r="GS45" s="90"/>
      <c r="GT45" s="90"/>
      <c r="GU45" s="90"/>
      <c r="GV45" s="90"/>
      <c r="GW45" s="90"/>
      <c r="GX45" s="90"/>
      <c r="GY45" s="90"/>
      <c r="GZ45" s="90"/>
      <c r="HA45" s="90"/>
      <c r="HB45" s="90"/>
      <c r="HC45" s="90"/>
      <c r="HD45" s="90"/>
      <c r="HE45" s="90"/>
      <c r="HF45" s="90"/>
      <c r="HG45" s="90"/>
      <c r="HH45" s="90"/>
      <c r="HI45" s="90"/>
      <c r="HJ45" s="90"/>
      <c r="HK45" s="90"/>
      <c r="HL45" s="90"/>
      <c r="HM45" s="90"/>
      <c r="HN45" s="90"/>
      <c r="HO45" s="90"/>
      <c r="HP45" s="90"/>
      <c r="HQ45" s="90"/>
      <c r="HR45" s="90"/>
      <c r="HS45" s="90"/>
      <c r="HT45" s="90"/>
      <c r="HU45" s="90"/>
      <c r="HV45" s="90"/>
      <c r="HW45" s="90"/>
      <c r="HX45" s="90"/>
      <c r="HY45" s="90"/>
      <c r="HZ45" s="90"/>
      <c r="IA45" s="90"/>
      <c r="IB45" s="90"/>
      <c r="IC45" s="90"/>
      <c r="ID45" s="90"/>
      <c r="IE45" s="90"/>
      <c r="IF45" s="90"/>
      <c r="IG45" s="90"/>
      <c r="IH45" s="90"/>
      <c r="II45" s="90"/>
      <c r="IJ45" s="90"/>
      <c r="IK45" s="90"/>
      <c r="IL45" s="90"/>
      <c r="IM45" s="90"/>
      <c r="IN45" s="90"/>
      <c r="IO45" s="90"/>
      <c r="IP45" s="90"/>
      <c r="IQ45" s="90"/>
      <c r="IR45" s="90"/>
      <c r="IS45" s="90"/>
      <c r="IT45" s="90"/>
      <c r="IU45" s="90"/>
    </row>
    <row r="46" spans="1:255" s="91" customFormat="1" ht="24" customHeight="1">
      <c r="A46" s="30"/>
      <c r="B46" s="56" t="s">
        <v>27</v>
      </c>
      <c r="C46" s="56" t="s">
        <v>28</v>
      </c>
      <c r="D46" s="56" t="s">
        <v>63</v>
      </c>
      <c r="E46" s="56" t="s">
        <v>17</v>
      </c>
      <c r="F46" s="56" t="s">
        <v>18</v>
      </c>
      <c r="G46" s="56" t="s">
        <v>19</v>
      </c>
      <c r="H46" s="90"/>
      <c r="I46" s="90"/>
      <c r="J46" s="90"/>
      <c r="K46" s="93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0"/>
      <c r="BQ46" s="90"/>
      <c r="BR46" s="90"/>
      <c r="BS46" s="90"/>
      <c r="BT46" s="90"/>
      <c r="BU46" s="90"/>
      <c r="BV46" s="90"/>
      <c r="BW46" s="90"/>
      <c r="BX46" s="90"/>
      <c r="BY46" s="90"/>
      <c r="BZ46" s="90"/>
      <c r="CA46" s="90"/>
      <c r="CB46" s="90"/>
      <c r="CC46" s="90"/>
      <c r="CD46" s="90"/>
      <c r="CE46" s="90"/>
      <c r="CF46" s="90"/>
      <c r="CG46" s="90"/>
      <c r="CH46" s="90"/>
      <c r="CI46" s="90"/>
      <c r="CJ46" s="90"/>
      <c r="CK46" s="90"/>
      <c r="CL46" s="90"/>
      <c r="CM46" s="90"/>
      <c r="CN46" s="90"/>
      <c r="CO46" s="90"/>
      <c r="CP46" s="90"/>
      <c r="CQ46" s="90"/>
      <c r="CR46" s="90"/>
      <c r="CS46" s="90"/>
      <c r="CT46" s="90"/>
      <c r="CU46" s="90"/>
      <c r="CV46" s="90"/>
      <c r="CW46" s="90"/>
      <c r="CX46" s="90"/>
      <c r="CY46" s="90"/>
      <c r="CZ46" s="90"/>
      <c r="DA46" s="90"/>
      <c r="DB46" s="90"/>
      <c r="DC46" s="90"/>
      <c r="DD46" s="90"/>
      <c r="DE46" s="90"/>
      <c r="DF46" s="90"/>
      <c r="DG46" s="90"/>
      <c r="DH46" s="90"/>
      <c r="DI46" s="90"/>
      <c r="DJ46" s="90"/>
      <c r="DK46" s="90"/>
      <c r="DL46" s="90"/>
      <c r="DM46" s="90"/>
      <c r="DN46" s="90"/>
      <c r="DO46" s="90"/>
      <c r="DP46" s="90"/>
      <c r="DQ46" s="90"/>
      <c r="DR46" s="90"/>
      <c r="DS46" s="90"/>
      <c r="DT46" s="90"/>
      <c r="DU46" s="90"/>
      <c r="DV46" s="90"/>
      <c r="DW46" s="90"/>
      <c r="DX46" s="90"/>
      <c r="DY46" s="90"/>
      <c r="DZ46" s="90"/>
      <c r="EA46" s="90"/>
      <c r="EB46" s="90"/>
      <c r="EC46" s="90"/>
      <c r="ED46" s="90"/>
      <c r="EE46" s="90"/>
      <c r="EF46" s="90"/>
      <c r="EG46" s="90"/>
      <c r="EH46" s="90"/>
      <c r="EI46" s="90"/>
      <c r="EJ46" s="90"/>
      <c r="EK46" s="90"/>
      <c r="EL46" s="90"/>
      <c r="EM46" s="90"/>
      <c r="EN46" s="90"/>
      <c r="EO46" s="90"/>
      <c r="EP46" s="90"/>
      <c r="EQ46" s="90"/>
      <c r="ER46" s="90"/>
      <c r="ES46" s="90"/>
      <c r="ET46" s="90"/>
      <c r="EU46" s="90"/>
      <c r="EV46" s="90"/>
      <c r="EW46" s="90"/>
      <c r="EX46" s="90"/>
      <c r="EY46" s="90"/>
      <c r="EZ46" s="90"/>
      <c r="FA46" s="90"/>
      <c r="FB46" s="90"/>
      <c r="FC46" s="90"/>
      <c r="FD46" s="90"/>
      <c r="FE46" s="90"/>
      <c r="FF46" s="90"/>
      <c r="FG46" s="90"/>
      <c r="FH46" s="90"/>
      <c r="FI46" s="90"/>
      <c r="FJ46" s="90"/>
      <c r="FK46" s="90"/>
      <c r="FL46" s="90"/>
      <c r="FM46" s="90"/>
      <c r="FN46" s="90"/>
      <c r="FO46" s="90"/>
      <c r="FP46" s="90"/>
      <c r="FQ46" s="90"/>
      <c r="FR46" s="90"/>
      <c r="FS46" s="90"/>
      <c r="FT46" s="90"/>
      <c r="FU46" s="90"/>
      <c r="FV46" s="90"/>
      <c r="FW46" s="90"/>
      <c r="FX46" s="90"/>
      <c r="FY46" s="90"/>
      <c r="FZ46" s="90"/>
      <c r="GA46" s="90"/>
      <c r="GB46" s="90"/>
      <c r="GC46" s="90"/>
      <c r="GD46" s="90"/>
      <c r="GE46" s="90"/>
      <c r="GF46" s="90"/>
      <c r="GG46" s="90"/>
      <c r="GH46" s="90"/>
      <c r="GI46" s="90"/>
      <c r="GJ46" s="90"/>
      <c r="GK46" s="90"/>
      <c r="GL46" s="90"/>
      <c r="GM46" s="90"/>
      <c r="GN46" s="90"/>
      <c r="GO46" s="90"/>
      <c r="GP46" s="90"/>
      <c r="GQ46" s="90"/>
      <c r="GR46" s="90"/>
      <c r="GS46" s="90"/>
      <c r="GT46" s="90"/>
      <c r="GU46" s="90"/>
      <c r="GV46" s="90"/>
      <c r="GW46" s="90"/>
      <c r="GX46" s="90"/>
      <c r="GY46" s="90"/>
      <c r="GZ46" s="90"/>
      <c r="HA46" s="90"/>
      <c r="HB46" s="90"/>
      <c r="HC46" s="90"/>
      <c r="HD46" s="90"/>
      <c r="HE46" s="90"/>
      <c r="HF46" s="90"/>
      <c r="HG46" s="90"/>
      <c r="HH46" s="90"/>
      <c r="HI46" s="90"/>
      <c r="HJ46" s="90"/>
      <c r="HK46" s="90"/>
      <c r="HL46" s="90"/>
      <c r="HM46" s="90"/>
      <c r="HN46" s="90"/>
      <c r="HO46" s="90"/>
      <c r="HP46" s="90"/>
      <c r="HQ46" s="90"/>
      <c r="HR46" s="90"/>
      <c r="HS46" s="90"/>
      <c r="HT46" s="90"/>
      <c r="HU46" s="90"/>
      <c r="HV46" s="90"/>
      <c r="HW46" s="90"/>
      <c r="HX46" s="90"/>
      <c r="HY46" s="90"/>
      <c r="HZ46" s="90"/>
      <c r="IA46" s="90"/>
      <c r="IB46" s="90"/>
      <c r="IC46" s="90"/>
      <c r="ID46" s="90"/>
      <c r="IE46" s="90"/>
      <c r="IF46" s="90"/>
      <c r="IG46" s="90"/>
      <c r="IH46" s="90"/>
      <c r="II46" s="90"/>
      <c r="IJ46" s="90"/>
      <c r="IK46" s="90"/>
      <c r="IL46" s="90"/>
      <c r="IM46" s="90"/>
      <c r="IN46" s="90"/>
      <c r="IO46" s="90"/>
      <c r="IP46" s="90"/>
      <c r="IQ46" s="90"/>
      <c r="IR46" s="90"/>
      <c r="IS46" s="90"/>
      <c r="IT46" s="90"/>
      <c r="IU46" s="90"/>
    </row>
    <row r="47" spans="1:255" ht="12.75" customHeight="1">
      <c r="A47" s="3"/>
      <c r="B47" s="18" t="s">
        <v>72</v>
      </c>
      <c r="C47" s="8" t="s">
        <v>64</v>
      </c>
      <c r="D47" s="9">
        <v>1400</v>
      </c>
      <c r="E47" s="8" t="s">
        <v>60</v>
      </c>
      <c r="F47" s="9">
        <v>1000</v>
      </c>
      <c r="G47" s="9">
        <f t="shared" ref="G47:G66" si="2">+D47*F47</f>
        <v>1400000</v>
      </c>
      <c r="K47" s="2"/>
    </row>
    <row r="48" spans="1:255" ht="12.75" customHeight="1">
      <c r="A48" s="3"/>
      <c r="B48" s="18" t="s">
        <v>73</v>
      </c>
      <c r="C48" s="16"/>
      <c r="D48" s="16"/>
      <c r="E48" s="16"/>
      <c r="F48" s="16"/>
      <c r="G48" s="17"/>
      <c r="K48" s="2"/>
    </row>
    <row r="49" spans="1:11" ht="12.75" customHeight="1">
      <c r="A49" s="3"/>
      <c r="B49" s="19" t="s">
        <v>102</v>
      </c>
      <c r="C49" s="20" t="s">
        <v>64</v>
      </c>
      <c r="D49" s="21">
        <v>300</v>
      </c>
      <c r="E49" s="20" t="s">
        <v>114</v>
      </c>
      <c r="F49" s="21">
        <v>1390</v>
      </c>
      <c r="G49" s="21">
        <f t="shared" si="2"/>
        <v>417000</v>
      </c>
      <c r="K49" s="2"/>
    </row>
    <row r="50" spans="1:11" ht="12.75" customHeight="1">
      <c r="A50" s="3"/>
      <c r="B50" s="19" t="s">
        <v>103</v>
      </c>
      <c r="C50" s="20" t="s">
        <v>64</v>
      </c>
      <c r="D50" s="21">
        <v>500</v>
      </c>
      <c r="E50" s="20" t="s">
        <v>114</v>
      </c>
      <c r="F50" s="21">
        <v>1160</v>
      </c>
      <c r="G50" s="21">
        <f t="shared" si="2"/>
        <v>580000</v>
      </c>
      <c r="K50" s="2"/>
    </row>
    <row r="51" spans="1:11" ht="12.75" customHeight="1">
      <c r="A51" s="3"/>
      <c r="B51" s="19" t="s">
        <v>104</v>
      </c>
      <c r="C51" s="20" t="s">
        <v>64</v>
      </c>
      <c r="D51" s="21">
        <v>200</v>
      </c>
      <c r="E51" s="20" t="s">
        <v>114</v>
      </c>
      <c r="F51" s="21">
        <v>1880</v>
      </c>
      <c r="G51" s="21">
        <f t="shared" si="2"/>
        <v>376000</v>
      </c>
      <c r="K51" s="2"/>
    </row>
    <row r="52" spans="1:11" ht="12.75" customHeight="1">
      <c r="A52" s="3"/>
      <c r="B52" s="22" t="s">
        <v>74</v>
      </c>
      <c r="C52" s="23"/>
      <c r="D52" s="23"/>
      <c r="E52" s="23"/>
      <c r="F52" s="23"/>
      <c r="G52" s="24"/>
      <c r="K52" s="2"/>
    </row>
    <row r="53" spans="1:11" ht="12.75" customHeight="1">
      <c r="A53" s="3"/>
      <c r="B53" s="19" t="s">
        <v>105</v>
      </c>
      <c r="C53" s="24" t="s">
        <v>75</v>
      </c>
      <c r="D53" s="24">
        <v>1.5</v>
      </c>
      <c r="E53" s="24" t="s">
        <v>115</v>
      </c>
      <c r="F53" s="21">
        <v>17850</v>
      </c>
      <c r="G53" s="24">
        <f>+F53*D53</f>
        <v>26775</v>
      </c>
      <c r="K53" s="2"/>
    </row>
    <row r="54" spans="1:11" ht="12.75" customHeight="1">
      <c r="A54" s="3"/>
      <c r="B54" s="19" t="s">
        <v>106</v>
      </c>
      <c r="C54" s="24" t="s">
        <v>65</v>
      </c>
      <c r="D54" s="24">
        <v>1.5</v>
      </c>
      <c r="E54" s="24" t="s">
        <v>115</v>
      </c>
      <c r="F54" s="21">
        <v>71400</v>
      </c>
      <c r="G54" s="24">
        <f>+F54*D54</f>
        <v>107100</v>
      </c>
      <c r="K54" s="2"/>
    </row>
    <row r="55" spans="1:11" ht="12.75" customHeight="1">
      <c r="A55" s="3"/>
      <c r="B55" s="19" t="s">
        <v>76</v>
      </c>
      <c r="C55" s="20" t="s">
        <v>65</v>
      </c>
      <c r="D55" s="25">
        <v>1</v>
      </c>
      <c r="E55" s="24" t="s">
        <v>115</v>
      </c>
      <c r="F55" s="21">
        <v>95200</v>
      </c>
      <c r="G55" s="21">
        <f>+D55*F55</f>
        <v>95200</v>
      </c>
      <c r="K55" s="2"/>
    </row>
    <row r="56" spans="1:11" ht="12.75" customHeight="1">
      <c r="A56" s="3"/>
      <c r="B56" s="22" t="s">
        <v>66</v>
      </c>
      <c r="C56" s="23"/>
      <c r="D56" s="23"/>
      <c r="E56" s="23"/>
      <c r="F56" s="23"/>
      <c r="G56" s="24"/>
      <c r="K56" s="2"/>
    </row>
    <row r="57" spans="1:11" ht="12.75" customHeight="1">
      <c r="A57" s="3"/>
      <c r="B57" s="19" t="s">
        <v>107</v>
      </c>
      <c r="C57" s="20" t="s">
        <v>65</v>
      </c>
      <c r="D57" s="21">
        <v>4</v>
      </c>
      <c r="E57" s="20" t="s">
        <v>101</v>
      </c>
      <c r="F57" s="21">
        <v>16660</v>
      </c>
      <c r="G57" s="21">
        <f t="shared" si="2"/>
        <v>66640</v>
      </c>
      <c r="K57" s="2"/>
    </row>
    <row r="58" spans="1:11" ht="12.75" customHeight="1">
      <c r="A58" s="3"/>
      <c r="B58" s="19" t="s">
        <v>108</v>
      </c>
      <c r="C58" s="20" t="s">
        <v>65</v>
      </c>
      <c r="D58" s="25">
        <v>1.5</v>
      </c>
      <c r="E58" s="20" t="s">
        <v>101</v>
      </c>
      <c r="F58" s="21">
        <v>46099</v>
      </c>
      <c r="G58" s="21">
        <f t="shared" si="2"/>
        <v>69148.5</v>
      </c>
      <c r="K58" s="2"/>
    </row>
    <row r="59" spans="1:11" ht="12.75" customHeight="1">
      <c r="A59" s="3"/>
      <c r="B59" s="19" t="s">
        <v>109</v>
      </c>
      <c r="C59" s="20" t="s">
        <v>65</v>
      </c>
      <c r="D59" s="25">
        <v>1.5</v>
      </c>
      <c r="E59" s="20" t="s">
        <v>101</v>
      </c>
      <c r="F59" s="21">
        <v>42245</v>
      </c>
      <c r="G59" s="21">
        <f t="shared" si="2"/>
        <v>63367.5</v>
      </c>
      <c r="K59" s="2"/>
    </row>
    <row r="60" spans="1:11" ht="12.75" customHeight="1">
      <c r="A60" s="3"/>
      <c r="B60" s="19" t="s">
        <v>110</v>
      </c>
      <c r="C60" s="20" t="s">
        <v>65</v>
      </c>
      <c r="D60" s="25">
        <v>1</v>
      </c>
      <c r="E60" s="20" t="s">
        <v>101</v>
      </c>
      <c r="F60" s="21">
        <v>51623</v>
      </c>
      <c r="G60" s="21">
        <f t="shared" si="2"/>
        <v>51623</v>
      </c>
      <c r="K60" s="2"/>
    </row>
    <row r="61" spans="1:11" ht="12.75" customHeight="1">
      <c r="A61" s="3"/>
      <c r="B61" s="22" t="s">
        <v>58</v>
      </c>
      <c r="C61" s="23"/>
      <c r="D61" s="23"/>
      <c r="E61" s="23"/>
      <c r="F61" s="23"/>
      <c r="G61" s="24"/>
      <c r="K61" s="2"/>
    </row>
    <row r="62" spans="1:11" ht="12.75" customHeight="1">
      <c r="A62" s="3"/>
      <c r="B62" s="19" t="s">
        <v>77</v>
      </c>
      <c r="C62" s="20" t="s">
        <v>64</v>
      </c>
      <c r="D62" s="25">
        <v>1</v>
      </c>
      <c r="E62" s="20" t="s">
        <v>116</v>
      </c>
      <c r="F62" s="21">
        <v>16660</v>
      </c>
      <c r="G62" s="21">
        <f t="shared" si="2"/>
        <v>16660</v>
      </c>
      <c r="K62" s="2"/>
    </row>
    <row r="63" spans="1:11" ht="12.75" customHeight="1">
      <c r="A63" s="3"/>
      <c r="B63" s="19" t="s">
        <v>78</v>
      </c>
      <c r="C63" s="20" t="s">
        <v>65</v>
      </c>
      <c r="D63" s="25">
        <v>1</v>
      </c>
      <c r="E63" s="20" t="s">
        <v>116</v>
      </c>
      <c r="F63" s="21">
        <v>42245</v>
      </c>
      <c r="G63" s="21">
        <f t="shared" si="2"/>
        <v>42245</v>
      </c>
      <c r="K63" s="2"/>
    </row>
    <row r="64" spans="1:11" ht="12.75" customHeight="1">
      <c r="A64" s="3"/>
      <c r="B64" s="22" t="s">
        <v>31</v>
      </c>
      <c r="C64" s="23"/>
      <c r="D64" s="23"/>
      <c r="E64" s="23"/>
      <c r="F64" s="23"/>
      <c r="G64" s="24"/>
      <c r="K64" s="2"/>
    </row>
    <row r="65" spans="1:255" ht="12.75" customHeight="1">
      <c r="A65" s="3"/>
      <c r="B65" s="26" t="s">
        <v>111</v>
      </c>
      <c r="C65" s="20" t="s">
        <v>65</v>
      </c>
      <c r="D65" s="25">
        <v>10</v>
      </c>
      <c r="E65" s="20" t="s">
        <v>117</v>
      </c>
      <c r="F65" s="21">
        <v>17000</v>
      </c>
      <c r="G65" s="21">
        <f t="shared" si="2"/>
        <v>170000</v>
      </c>
      <c r="K65" s="2"/>
    </row>
    <row r="66" spans="1:255" ht="12.75" customHeight="1">
      <c r="A66" s="3"/>
      <c r="B66" s="19" t="s">
        <v>112</v>
      </c>
      <c r="C66" s="20" t="s">
        <v>65</v>
      </c>
      <c r="D66" s="25">
        <v>8</v>
      </c>
      <c r="E66" s="20" t="s">
        <v>117</v>
      </c>
      <c r="F66" s="21">
        <v>9800</v>
      </c>
      <c r="G66" s="21">
        <f t="shared" si="2"/>
        <v>78400</v>
      </c>
      <c r="K66" s="2"/>
    </row>
    <row r="67" spans="1:255" ht="12.75" customHeight="1">
      <c r="A67" s="3"/>
      <c r="B67" s="19" t="s">
        <v>113</v>
      </c>
      <c r="C67" s="20" t="s">
        <v>65</v>
      </c>
      <c r="D67" s="25">
        <v>3</v>
      </c>
      <c r="E67" s="20" t="s">
        <v>117</v>
      </c>
      <c r="F67" s="21">
        <v>8000</v>
      </c>
      <c r="G67" s="21">
        <f>+F67*D67</f>
        <v>24000</v>
      </c>
      <c r="K67" s="2"/>
    </row>
    <row r="68" spans="1:255" s="91" customFormat="1" ht="13.5" customHeight="1">
      <c r="A68" s="30"/>
      <c r="B68" s="85" t="s">
        <v>30</v>
      </c>
      <c r="C68" s="86"/>
      <c r="D68" s="86"/>
      <c r="E68" s="86"/>
      <c r="F68" s="87"/>
      <c r="G68" s="88">
        <f>SUM(G47:G67)</f>
        <v>3584159</v>
      </c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90"/>
      <c r="BN68" s="90"/>
      <c r="BO68" s="90"/>
      <c r="BP68" s="90"/>
      <c r="BQ68" s="90"/>
      <c r="BR68" s="90"/>
      <c r="BS68" s="90"/>
      <c r="BT68" s="90"/>
      <c r="BU68" s="90"/>
      <c r="BV68" s="90"/>
      <c r="BW68" s="90"/>
      <c r="BX68" s="90"/>
      <c r="BY68" s="90"/>
      <c r="BZ68" s="90"/>
      <c r="CA68" s="90"/>
      <c r="CB68" s="90"/>
      <c r="CC68" s="90"/>
      <c r="CD68" s="90"/>
      <c r="CE68" s="90"/>
      <c r="CF68" s="90"/>
      <c r="CG68" s="90"/>
      <c r="CH68" s="90"/>
      <c r="CI68" s="90"/>
      <c r="CJ68" s="90"/>
      <c r="CK68" s="90"/>
      <c r="CL68" s="90"/>
      <c r="CM68" s="90"/>
      <c r="CN68" s="90"/>
      <c r="CO68" s="90"/>
      <c r="CP68" s="90"/>
      <c r="CQ68" s="90"/>
      <c r="CR68" s="90"/>
      <c r="CS68" s="90"/>
      <c r="CT68" s="90"/>
      <c r="CU68" s="90"/>
      <c r="CV68" s="90"/>
      <c r="CW68" s="90"/>
      <c r="CX68" s="90"/>
      <c r="CY68" s="90"/>
      <c r="CZ68" s="90"/>
      <c r="DA68" s="90"/>
      <c r="DB68" s="90"/>
      <c r="DC68" s="90"/>
      <c r="DD68" s="90"/>
      <c r="DE68" s="90"/>
      <c r="DF68" s="90"/>
      <c r="DG68" s="90"/>
      <c r="DH68" s="90"/>
      <c r="DI68" s="90"/>
      <c r="DJ68" s="90"/>
      <c r="DK68" s="90"/>
      <c r="DL68" s="90"/>
      <c r="DM68" s="90"/>
      <c r="DN68" s="90"/>
      <c r="DO68" s="90"/>
      <c r="DP68" s="90"/>
      <c r="DQ68" s="90"/>
      <c r="DR68" s="90"/>
      <c r="DS68" s="90"/>
      <c r="DT68" s="90"/>
      <c r="DU68" s="90"/>
      <c r="DV68" s="90"/>
      <c r="DW68" s="90"/>
      <c r="DX68" s="90"/>
      <c r="DY68" s="90"/>
      <c r="DZ68" s="90"/>
      <c r="EA68" s="90"/>
      <c r="EB68" s="90"/>
      <c r="EC68" s="90"/>
      <c r="ED68" s="90"/>
      <c r="EE68" s="90"/>
      <c r="EF68" s="90"/>
      <c r="EG68" s="90"/>
      <c r="EH68" s="90"/>
      <c r="EI68" s="90"/>
      <c r="EJ68" s="90"/>
      <c r="EK68" s="90"/>
      <c r="EL68" s="90"/>
      <c r="EM68" s="90"/>
      <c r="EN68" s="90"/>
      <c r="EO68" s="90"/>
      <c r="EP68" s="90"/>
      <c r="EQ68" s="90"/>
      <c r="ER68" s="90"/>
      <c r="ES68" s="90"/>
      <c r="ET68" s="90"/>
      <c r="EU68" s="90"/>
      <c r="EV68" s="90"/>
      <c r="EW68" s="90"/>
      <c r="EX68" s="90"/>
      <c r="EY68" s="90"/>
      <c r="EZ68" s="90"/>
      <c r="FA68" s="90"/>
      <c r="FB68" s="90"/>
      <c r="FC68" s="90"/>
      <c r="FD68" s="90"/>
      <c r="FE68" s="90"/>
      <c r="FF68" s="90"/>
      <c r="FG68" s="90"/>
      <c r="FH68" s="90"/>
      <c r="FI68" s="90"/>
      <c r="FJ68" s="90"/>
      <c r="FK68" s="90"/>
      <c r="FL68" s="90"/>
      <c r="FM68" s="90"/>
      <c r="FN68" s="90"/>
      <c r="FO68" s="90"/>
      <c r="FP68" s="90"/>
      <c r="FQ68" s="90"/>
      <c r="FR68" s="90"/>
      <c r="FS68" s="90"/>
      <c r="FT68" s="90"/>
      <c r="FU68" s="90"/>
      <c r="FV68" s="90"/>
      <c r="FW68" s="90"/>
      <c r="FX68" s="90"/>
      <c r="FY68" s="90"/>
      <c r="FZ68" s="90"/>
      <c r="GA68" s="90"/>
      <c r="GB68" s="90"/>
      <c r="GC68" s="90"/>
      <c r="GD68" s="90"/>
      <c r="GE68" s="90"/>
      <c r="GF68" s="90"/>
      <c r="GG68" s="90"/>
      <c r="GH68" s="90"/>
      <c r="GI68" s="90"/>
      <c r="GJ68" s="90"/>
      <c r="GK68" s="90"/>
      <c r="GL68" s="90"/>
      <c r="GM68" s="90"/>
      <c r="GN68" s="90"/>
      <c r="GO68" s="90"/>
      <c r="GP68" s="90"/>
      <c r="GQ68" s="90"/>
      <c r="GR68" s="90"/>
      <c r="GS68" s="90"/>
      <c r="GT68" s="90"/>
      <c r="GU68" s="90"/>
      <c r="GV68" s="90"/>
      <c r="GW68" s="90"/>
      <c r="GX68" s="90"/>
      <c r="GY68" s="90"/>
      <c r="GZ68" s="90"/>
      <c r="HA68" s="90"/>
      <c r="HB68" s="90"/>
      <c r="HC68" s="90"/>
      <c r="HD68" s="90"/>
      <c r="HE68" s="90"/>
      <c r="HF68" s="90"/>
      <c r="HG68" s="90"/>
      <c r="HH68" s="90"/>
      <c r="HI68" s="90"/>
      <c r="HJ68" s="90"/>
      <c r="HK68" s="90"/>
      <c r="HL68" s="90"/>
      <c r="HM68" s="90"/>
      <c r="HN68" s="90"/>
      <c r="HO68" s="90"/>
      <c r="HP68" s="90"/>
      <c r="HQ68" s="90"/>
      <c r="HR68" s="90"/>
      <c r="HS68" s="90"/>
      <c r="HT68" s="90"/>
      <c r="HU68" s="90"/>
      <c r="HV68" s="90"/>
      <c r="HW68" s="90"/>
      <c r="HX68" s="90"/>
      <c r="HY68" s="90"/>
      <c r="HZ68" s="90"/>
      <c r="IA68" s="90"/>
      <c r="IB68" s="90"/>
      <c r="IC68" s="90"/>
      <c r="ID68" s="90"/>
      <c r="IE68" s="90"/>
      <c r="IF68" s="90"/>
      <c r="IG68" s="90"/>
      <c r="IH68" s="90"/>
      <c r="II68" s="90"/>
      <c r="IJ68" s="90"/>
      <c r="IK68" s="90"/>
      <c r="IL68" s="90"/>
      <c r="IM68" s="90"/>
      <c r="IN68" s="90"/>
      <c r="IO68" s="90"/>
      <c r="IP68" s="90"/>
      <c r="IQ68" s="90"/>
      <c r="IR68" s="90"/>
      <c r="IS68" s="90"/>
      <c r="IT68" s="90"/>
      <c r="IU68" s="90"/>
    </row>
    <row r="69" spans="1:255" s="91" customFormat="1" ht="12" customHeight="1">
      <c r="A69" s="30"/>
      <c r="B69" s="30"/>
      <c r="C69" s="30"/>
      <c r="D69" s="30"/>
      <c r="E69" s="41"/>
      <c r="F69" s="39"/>
      <c r="G69" s="39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90"/>
      <c r="BN69" s="90"/>
      <c r="BO69" s="90"/>
      <c r="BP69" s="90"/>
      <c r="BQ69" s="90"/>
      <c r="BR69" s="90"/>
      <c r="BS69" s="90"/>
      <c r="BT69" s="90"/>
      <c r="BU69" s="90"/>
      <c r="BV69" s="90"/>
      <c r="BW69" s="90"/>
      <c r="BX69" s="90"/>
      <c r="BY69" s="90"/>
      <c r="BZ69" s="90"/>
      <c r="CA69" s="90"/>
      <c r="CB69" s="90"/>
      <c r="CC69" s="90"/>
      <c r="CD69" s="90"/>
      <c r="CE69" s="90"/>
      <c r="CF69" s="90"/>
      <c r="CG69" s="90"/>
      <c r="CH69" s="90"/>
      <c r="CI69" s="90"/>
      <c r="CJ69" s="90"/>
      <c r="CK69" s="90"/>
      <c r="CL69" s="90"/>
      <c r="CM69" s="90"/>
      <c r="CN69" s="90"/>
      <c r="CO69" s="90"/>
      <c r="CP69" s="90"/>
      <c r="CQ69" s="90"/>
      <c r="CR69" s="90"/>
      <c r="CS69" s="90"/>
      <c r="CT69" s="90"/>
      <c r="CU69" s="90"/>
      <c r="CV69" s="90"/>
      <c r="CW69" s="90"/>
      <c r="CX69" s="90"/>
      <c r="CY69" s="90"/>
      <c r="CZ69" s="90"/>
      <c r="DA69" s="90"/>
      <c r="DB69" s="90"/>
      <c r="DC69" s="90"/>
      <c r="DD69" s="90"/>
      <c r="DE69" s="90"/>
      <c r="DF69" s="90"/>
      <c r="DG69" s="90"/>
      <c r="DH69" s="90"/>
      <c r="DI69" s="90"/>
      <c r="DJ69" s="90"/>
      <c r="DK69" s="90"/>
      <c r="DL69" s="90"/>
      <c r="DM69" s="90"/>
      <c r="DN69" s="90"/>
      <c r="DO69" s="90"/>
      <c r="DP69" s="90"/>
      <c r="DQ69" s="90"/>
      <c r="DR69" s="90"/>
      <c r="DS69" s="90"/>
      <c r="DT69" s="90"/>
      <c r="DU69" s="90"/>
      <c r="DV69" s="90"/>
      <c r="DW69" s="90"/>
      <c r="DX69" s="90"/>
      <c r="DY69" s="90"/>
      <c r="DZ69" s="90"/>
      <c r="EA69" s="90"/>
      <c r="EB69" s="90"/>
      <c r="EC69" s="90"/>
      <c r="ED69" s="90"/>
      <c r="EE69" s="90"/>
      <c r="EF69" s="90"/>
      <c r="EG69" s="90"/>
      <c r="EH69" s="90"/>
      <c r="EI69" s="90"/>
      <c r="EJ69" s="90"/>
      <c r="EK69" s="90"/>
      <c r="EL69" s="90"/>
      <c r="EM69" s="90"/>
      <c r="EN69" s="90"/>
      <c r="EO69" s="90"/>
      <c r="EP69" s="90"/>
      <c r="EQ69" s="90"/>
      <c r="ER69" s="90"/>
      <c r="ES69" s="90"/>
      <c r="ET69" s="90"/>
      <c r="EU69" s="90"/>
      <c r="EV69" s="90"/>
      <c r="EW69" s="90"/>
      <c r="EX69" s="90"/>
      <c r="EY69" s="90"/>
      <c r="EZ69" s="90"/>
      <c r="FA69" s="90"/>
      <c r="FB69" s="90"/>
      <c r="FC69" s="90"/>
      <c r="FD69" s="90"/>
      <c r="FE69" s="90"/>
      <c r="FF69" s="90"/>
      <c r="FG69" s="90"/>
      <c r="FH69" s="90"/>
      <c r="FI69" s="90"/>
      <c r="FJ69" s="90"/>
      <c r="FK69" s="90"/>
      <c r="FL69" s="90"/>
      <c r="FM69" s="90"/>
      <c r="FN69" s="90"/>
      <c r="FO69" s="90"/>
      <c r="FP69" s="90"/>
      <c r="FQ69" s="90"/>
      <c r="FR69" s="90"/>
      <c r="FS69" s="90"/>
      <c r="FT69" s="90"/>
      <c r="FU69" s="90"/>
      <c r="FV69" s="90"/>
      <c r="FW69" s="90"/>
      <c r="FX69" s="90"/>
      <c r="FY69" s="90"/>
      <c r="FZ69" s="90"/>
      <c r="GA69" s="90"/>
      <c r="GB69" s="90"/>
      <c r="GC69" s="90"/>
      <c r="GD69" s="90"/>
      <c r="GE69" s="90"/>
      <c r="GF69" s="90"/>
      <c r="GG69" s="90"/>
      <c r="GH69" s="90"/>
      <c r="GI69" s="90"/>
      <c r="GJ69" s="90"/>
      <c r="GK69" s="90"/>
      <c r="GL69" s="90"/>
      <c r="GM69" s="90"/>
      <c r="GN69" s="90"/>
      <c r="GO69" s="90"/>
      <c r="GP69" s="90"/>
      <c r="GQ69" s="90"/>
      <c r="GR69" s="90"/>
      <c r="GS69" s="90"/>
      <c r="GT69" s="90"/>
      <c r="GU69" s="90"/>
      <c r="GV69" s="90"/>
      <c r="GW69" s="90"/>
      <c r="GX69" s="90"/>
      <c r="GY69" s="90"/>
      <c r="GZ69" s="90"/>
      <c r="HA69" s="90"/>
      <c r="HB69" s="90"/>
      <c r="HC69" s="90"/>
      <c r="HD69" s="90"/>
      <c r="HE69" s="90"/>
      <c r="HF69" s="90"/>
      <c r="HG69" s="90"/>
      <c r="HH69" s="90"/>
      <c r="HI69" s="90"/>
      <c r="HJ69" s="90"/>
      <c r="HK69" s="90"/>
      <c r="HL69" s="90"/>
      <c r="HM69" s="90"/>
      <c r="HN69" s="90"/>
      <c r="HO69" s="90"/>
      <c r="HP69" s="90"/>
      <c r="HQ69" s="90"/>
      <c r="HR69" s="90"/>
      <c r="HS69" s="90"/>
      <c r="HT69" s="90"/>
      <c r="HU69" s="90"/>
      <c r="HV69" s="90"/>
      <c r="HW69" s="90"/>
      <c r="HX69" s="90"/>
      <c r="HY69" s="90"/>
      <c r="HZ69" s="90"/>
      <c r="IA69" s="90"/>
      <c r="IB69" s="90"/>
      <c r="IC69" s="90"/>
      <c r="ID69" s="90"/>
      <c r="IE69" s="90"/>
      <c r="IF69" s="90"/>
      <c r="IG69" s="90"/>
      <c r="IH69" s="90"/>
      <c r="II69" s="90"/>
      <c r="IJ69" s="90"/>
      <c r="IK69" s="90"/>
      <c r="IL69" s="90"/>
      <c r="IM69" s="90"/>
      <c r="IN69" s="90"/>
      <c r="IO69" s="90"/>
      <c r="IP69" s="90"/>
      <c r="IQ69" s="90"/>
      <c r="IR69" s="90"/>
      <c r="IS69" s="90"/>
      <c r="IT69" s="90"/>
      <c r="IU69" s="90"/>
    </row>
    <row r="70" spans="1:255" s="91" customFormat="1" ht="12" customHeight="1">
      <c r="A70" s="30"/>
      <c r="B70" s="55" t="s">
        <v>31</v>
      </c>
      <c r="C70" s="40"/>
      <c r="D70" s="40"/>
      <c r="E70" s="40"/>
      <c r="F70" s="38"/>
      <c r="G70" s="38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0"/>
      <c r="BN70" s="90"/>
      <c r="BO70" s="90"/>
      <c r="BP70" s="90"/>
      <c r="BQ70" s="90"/>
      <c r="BR70" s="90"/>
      <c r="BS70" s="90"/>
      <c r="BT70" s="90"/>
      <c r="BU70" s="90"/>
      <c r="BV70" s="90"/>
      <c r="BW70" s="90"/>
      <c r="BX70" s="90"/>
      <c r="BY70" s="90"/>
      <c r="BZ70" s="90"/>
      <c r="CA70" s="90"/>
      <c r="CB70" s="90"/>
      <c r="CC70" s="90"/>
      <c r="CD70" s="90"/>
      <c r="CE70" s="90"/>
      <c r="CF70" s="90"/>
      <c r="CG70" s="90"/>
      <c r="CH70" s="90"/>
      <c r="CI70" s="90"/>
      <c r="CJ70" s="90"/>
      <c r="CK70" s="90"/>
      <c r="CL70" s="90"/>
      <c r="CM70" s="90"/>
      <c r="CN70" s="90"/>
      <c r="CO70" s="90"/>
      <c r="CP70" s="90"/>
      <c r="CQ70" s="90"/>
      <c r="CR70" s="90"/>
      <c r="CS70" s="90"/>
      <c r="CT70" s="90"/>
      <c r="CU70" s="90"/>
      <c r="CV70" s="90"/>
      <c r="CW70" s="90"/>
      <c r="CX70" s="90"/>
      <c r="CY70" s="90"/>
      <c r="CZ70" s="90"/>
      <c r="DA70" s="90"/>
      <c r="DB70" s="90"/>
      <c r="DC70" s="90"/>
      <c r="DD70" s="90"/>
      <c r="DE70" s="90"/>
      <c r="DF70" s="90"/>
      <c r="DG70" s="90"/>
      <c r="DH70" s="90"/>
      <c r="DI70" s="90"/>
      <c r="DJ70" s="90"/>
      <c r="DK70" s="90"/>
      <c r="DL70" s="90"/>
      <c r="DM70" s="90"/>
      <c r="DN70" s="90"/>
      <c r="DO70" s="90"/>
      <c r="DP70" s="90"/>
      <c r="DQ70" s="90"/>
      <c r="DR70" s="90"/>
      <c r="DS70" s="90"/>
      <c r="DT70" s="90"/>
      <c r="DU70" s="90"/>
      <c r="DV70" s="90"/>
      <c r="DW70" s="90"/>
      <c r="DX70" s="90"/>
      <c r="DY70" s="90"/>
      <c r="DZ70" s="90"/>
      <c r="EA70" s="90"/>
      <c r="EB70" s="90"/>
      <c r="EC70" s="90"/>
      <c r="ED70" s="90"/>
      <c r="EE70" s="90"/>
      <c r="EF70" s="90"/>
      <c r="EG70" s="90"/>
      <c r="EH70" s="90"/>
      <c r="EI70" s="90"/>
      <c r="EJ70" s="90"/>
      <c r="EK70" s="90"/>
      <c r="EL70" s="90"/>
      <c r="EM70" s="90"/>
      <c r="EN70" s="90"/>
      <c r="EO70" s="90"/>
      <c r="EP70" s="90"/>
      <c r="EQ70" s="90"/>
      <c r="ER70" s="90"/>
      <c r="ES70" s="90"/>
      <c r="ET70" s="90"/>
      <c r="EU70" s="90"/>
      <c r="EV70" s="90"/>
      <c r="EW70" s="90"/>
      <c r="EX70" s="90"/>
      <c r="EY70" s="90"/>
      <c r="EZ70" s="90"/>
      <c r="FA70" s="90"/>
      <c r="FB70" s="90"/>
      <c r="FC70" s="90"/>
      <c r="FD70" s="90"/>
      <c r="FE70" s="90"/>
      <c r="FF70" s="90"/>
      <c r="FG70" s="90"/>
      <c r="FH70" s="90"/>
      <c r="FI70" s="90"/>
      <c r="FJ70" s="90"/>
      <c r="FK70" s="90"/>
      <c r="FL70" s="90"/>
      <c r="FM70" s="90"/>
      <c r="FN70" s="90"/>
      <c r="FO70" s="90"/>
      <c r="FP70" s="90"/>
      <c r="FQ70" s="90"/>
      <c r="FR70" s="90"/>
      <c r="FS70" s="90"/>
      <c r="FT70" s="90"/>
      <c r="FU70" s="90"/>
      <c r="FV70" s="90"/>
      <c r="FW70" s="90"/>
      <c r="FX70" s="90"/>
      <c r="FY70" s="90"/>
      <c r="FZ70" s="90"/>
      <c r="GA70" s="90"/>
      <c r="GB70" s="90"/>
      <c r="GC70" s="90"/>
      <c r="GD70" s="90"/>
      <c r="GE70" s="90"/>
      <c r="GF70" s="90"/>
      <c r="GG70" s="90"/>
      <c r="GH70" s="90"/>
      <c r="GI70" s="90"/>
      <c r="GJ70" s="90"/>
      <c r="GK70" s="90"/>
      <c r="GL70" s="90"/>
      <c r="GM70" s="90"/>
      <c r="GN70" s="90"/>
      <c r="GO70" s="90"/>
      <c r="GP70" s="90"/>
      <c r="GQ70" s="90"/>
      <c r="GR70" s="90"/>
      <c r="GS70" s="90"/>
      <c r="GT70" s="90"/>
      <c r="GU70" s="90"/>
      <c r="GV70" s="90"/>
      <c r="GW70" s="90"/>
      <c r="GX70" s="90"/>
      <c r="GY70" s="90"/>
      <c r="GZ70" s="90"/>
      <c r="HA70" s="90"/>
      <c r="HB70" s="90"/>
      <c r="HC70" s="90"/>
      <c r="HD70" s="90"/>
      <c r="HE70" s="90"/>
      <c r="HF70" s="90"/>
      <c r="HG70" s="90"/>
      <c r="HH70" s="90"/>
      <c r="HI70" s="90"/>
      <c r="HJ70" s="90"/>
      <c r="HK70" s="90"/>
      <c r="HL70" s="90"/>
      <c r="HM70" s="90"/>
      <c r="HN70" s="90"/>
      <c r="HO70" s="90"/>
      <c r="HP70" s="90"/>
      <c r="HQ70" s="90"/>
      <c r="HR70" s="90"/>
      <c r="HS70" s="90"/>
      <c r="HT70" s="90"/>
      <c r="HU70" s="90"/>
      <c r="HV70" s="90"/>
      <c r="HW70" s="90"/>
      <c r="HX70" s="90"/>
      <c r="HY70" s="90"/>
      <c r="HZ70" s="90"/>
      <c r="IA70" s="90"/>
      <c r="IB70" s="90"/>
      <c r="IC70" s="90"/>
      <c r="ID70" s="90"/>
      <c r="IE70" s="90"/>
      <c r="IF70" s="90"/>
      <c r="IG70" s="90"/>
      <c r="IH70" s="90"/>
      <c r="II70" s="90"/>
      <c r="IJ70" s="90"/>
      <c r="IK70" s="90"/>
      <c r="IL70" s="90"/>
      <c r="IM70" s="90"/>
      <c r="IN70" s="90"/>
      <c r="IO70" s="90"/>
      <c r="IP70" s="90"/>
      <c r="IQ70" s="90"/>
      <c r="IR70" s="90"/>
      <c r="IS70" s="90"/>
      <c r="IT70" s="90"/>
      <c r="IU70" s="90"/>
    </row>
    <row r="71" spans="1:255" s="91" customFormat="1" ht="24" customHeight="1">
      <c r="A71" s="30"/>
      <c r="B71" s="89" t="s">
        <v>32</v>
      </c>
      <c r="C71" s="56" t="s">
        <v>28</v>
      </c>
      <c r="D71" s="56" t="s">
        <v>29</v>
      </c>
      <c r="E71" s="89" t="s">
        <v>17</v>
      </c>
      <c r="F71" s="56" t="s">
        <v>18</v>
      </c>
      <c r="G71" s="89" t="s">
        <v>19</v>
      </c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0"/>
      <c r="BN71" s="90"/>
      <c r="BO71" s="90"/>
      <c r="BP71" s="90"/>
      <c r="BQ71" s="90"/>
      <c r="BR71" s="90"/>
      <c r="BS71" s="90"/>
      <c r="BT71" s="90"/>
      <c r="BU71" s="90"/>
      <c r="BV71" s="90"/>
      <c r="BW71" s="90"/>
      <c r="BX71" s="90"/>
      <c r="BY71" s="90"/>
      <c r="BZ71" s="90"/>
      <c r="CA71" s="90"/>
      <c r="CB71" s="90"/>
      <c r="CC71" s="90"/>
      <c r="CD71" s="90"/>
      <c r="CE71" s="90"/>
      <c r="CF71" s="90"/>
      <c r="CG71" s="90"/>
      <c r="CH71" s="90"/>
      <c r="CI71" s="90"/>
      <c r="CJ71" s="90"/>
      <c r="CK71" s="90"/>
      <c r="CL71" s="90"/>
      <c r="CM71" s="90"/>
      <c r="CN71" s="90"/>
      <c r="CO71" s="90"/>
      <c r="CP71" s="90"/>
      <c r="CQ71" s="90"/>
      <c r="CR71" s="90"/>
      <c r="CS71" s="90"/>
      <c r="CT71" s="90"/>
      <c r="CU71" s="90"/>
      <c r="CV71" s="90"/>
      <c r="CW71" s="90"/>
      <c r="CX71" s="90"/>
      <c r="CY71" s="90"/>
      <c r="CZ71" s="90"/>
      <c r="DA71" s="90"/>
      <c r="DB71" s="90"/>
      <c r="DC71" s="90"/>
      <c r="DD71" s="90"/>
      <c r="DE71" s="90"/>
      <c r="DF71" s="90"/>
      <c r="DG71" s="90"/>
      <c r="DH71" s="90"/>
      <c r="DI71" s="90"/>
      <c r="DJ71" s="90"/>
      <c r="DK71" s="90"/>
      <c r="DL71" s="90"/>
      <c r="DM71" s="90"/>
      <c r="DN71" s="90"/>
      <c r="DO71" s="90"/>
      <c r="DP71" s="90"/>
      <c r="DQ71" s="90"/>
      <c r="DR71" s="90"/>
      <c r="DS71" s="90"/>
      <c r="DT71" s="90"/>
      <c r="DU71" s="90"/>
      <c r="DV71" s="90"/>
      <c r="DW71" s="90"/>
      <c r="DX71" s="90"/>
      <c r="DY71" s="90"/>
      <c r="DZ71" s="90"/>
      <c r="EA71" s="90"/>
      <c r="EB71" s="90"/>
      <c r="EC71" s="90"/>
      <c r="ED71" s="90"/>
      <c r="EE71" s="90"/>
      <c r="EF71" s="90"/>
      <c r="EG71" s="90"/>
      <c r="EH71" s="90"/>
      <c r="EI71" s="90"/>
      <c r="EJ71" s="90"/>
      <c r="EK71" s="90"/>
      <c r="EL71" s="90"/>
      <c r="EM71" s="90"/>
      <c r="EN71" s="90"/>
      <c r="EO71" s="90"/>
      <c r="EP71" s="90"/>
      <c r="EQ71" s="90"/>
      <c r="ER71" s="90"/>
      <c r="ES71" s="90"/>
      <c r="ET71" s="90"/>
      <c r="EU71" s="90"/>
      <c r="EV71" s="90"/>
      <c r="EW71" s="90"/>
      <c r="EX71" s="90"/>
      <c r="EY71" s="90"/>
      <c r="EZ71" s="90"/>
      <c r="FA71" s="90"/>
      <c r="FB71" s="90"/>
      <c r="FC71" s="90"/>
      <c r="FD71" s="90"/>
      <c r="FE71" s="90"/>
      <c r="FF71" s="90"/>
      <c r="FG71" s="90"/>
      <c r="FH71" s="90"/>
      <c r="FI71" s="90"/>
      <c r="FJ71" s="90"/>
      <c r="FK71" s="90"/>
      <c r="FL71" s="90"/>
      <c r="FM71" s="90"/>
      <c r="FN71" s="90"/>
      <c r="FO71" s="90"/>
      <c r="FP71" s="90"/>
      <c r="FQ71" s="90"/>
      <c r="FR71" s="90"/>
      <c r="FS71" s="90"/>
      <c r="FT71" s="90"/>
      <c r="FU71" s="90"/>
      <c r="FV71" s="90"/>
      <c r="FW71" s="90"/>
      <c r="FX71" s="90"/>
      <c r="FY71" s="90"/>
      <c r="FZ71" s="90"/>
      <c r="GA71" s="90"/>
      <c r="GB71" s="90"/>
      <c r="GC71" s="90"/>
      <c r="GD71" s="90"/>
      <c r="GE71" s="90"/>
      <c r="GF71" s="90"/>
      <c r="GG71" s="90"/>
      <c r="GH71" s="90"/>
      <c r="GI71" s="90"/>
      <c r="GJ71" s="90"/>
      <c r="GK71" s="90"/>
      <c r="GL71" s="90"/>
      <c r="GM71" s="90"/>
      <c r="GN71" s="90"/>
      <c r="GO71" s="90"/>
      <c r="GP71" s="90"/>
      <c r="GQ71" s="90"/>
      <c r="GR71" s="90"/>
      <c r="GS71" s="90"/>
      <c r="GT71" s="90"/>
      <c r="GU71" s="90"/>
      <c r="GV71" s="90"/>
      <c r="GW71" s="90"/>
      <c r="GX71" s="90"/>
      <c r="GY71" s="90"/>
      <c r="GZ71" s="90"/>
      <c r="HA71" s="90"/>
      <c r="HB71" s="90"/>
      <c r="HC71" s="90"/>
      <c r="HD71" s="90"/>
      <c r="HE71" s="90"/>
      <c r="HF71" s="90"/>
      <c r="HG71" s="90"/>
      <c r="HH71" s="90"/>
      <c r="HI71" s="90"/>
      <c r="HJ71" s="90"/>
      <c r="HK71" s="90"/>
      <c r="HL71" s="90"/>
      <c r="HM71" s="90"/>
      <c r="HN71" s="90"/>
      <c r="HO71" s="90"/>
      <c r="HP71" s="90"/>
      <c r="HQ71" s="90"/>
      <c r="HR71" s="90"/>
      <c r="HS71" s="90"/>
      <c r="HT71" s="90"/>
      <c r="HU71" s="90"/>
      <c r="HV71" s="90"/>
      <c r="HW71" s="90"/>
      <c r="HX71" s="90"/>
      <c r="HY71" s="90"/>
      <c r="HZ71" s="90"/>
      <c r="IA71" s="90"/>
      <c r="IB71" s="90"/>
      <c r="IC71" s="90"/>
      <c r="ID71" s="90"/>
      <c r="IE71" s="90"/>
      <c r="IF71" s="90"/>
      <c r="IG71" s="90"/>
      <c r="IH71" s="90"/>
      <c r="II71" s="90"/>
      <c r="IJ71" s="90"/>
      <c r="IK71" s="90"/>
      <c r="IL71" s="90"/>
      <c r="IM71" s="90"/>
      <c r="IN71" s="90"/>
      <c r="IO71" s="90"/>
      <c r="IP71" s="90"/>
      <c r="IQ71" s="90"/>
      <c r="IR71" s="90"/>
      <c r="IS71" s="90"/>
      <c r="IT71" s="90"/>
      <c r="IU71" s="90"/>
    </row>
    <row r="72" spans="1:255" ht="12.75" customHeight="1">
      <c r="A72" s="3"/>
      <c r="B72" s="27" t="s">
        <v>83</v>
      </c>
      <c r="C72" s="8"/>
      <c r="D72" s="28"/>
      <c r="E72" s="8"/>
      <c r="F72" s="9"/>
      <c r="G72" s="29"/>
    </row>
    <row r="73" spans="1:255" s="91" customFormat="1" ht="13.5" customHeight="1">
      <c r="A73" s="30"/>
      <c r="B73" s="85" t="s">
        <v>33</v>
      </c>
      <c r="C73" s="86"/>
      <c r="D73" s="86"/>
      <c r="E73" s="86"/>
      <c r="F73" s="87"/>
      <c r="G73" s="88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90"/>
      <c r="BS73" s="90"/>
      <c r="BT73" s="90"/>
      <c r="BU73" s="90"/>
      <c r="BV73" s="90"/>
      <c r="BW73" s="90"/>
      <c r="BX73" s="90"/>
      <c r="BY73" s="90"/>
      <c r="BZ73" s="90"/>
      <c r="CA73" s="90"/>
      <c r="CB73" s="90"/>
      <c r="CC73" s="90"/>
      <c r="CD73" s="90"/>
      <c r="CE73" s="90"/>
      <c r="CF73" s="90"/>
      <c r="CG73" s="90"/>
      <c r="CH73" s="90"/>
      <c r="CI73" s="90"/>
      <c r="CJ73" s="90"/>
      <c r="CK73" s="90"/>
      <c r="CL73" s="90"/>
      <c r="CM73" s="90"/>
      <c r="CN73" s="90"/>
      <c r="CO73" s="90"/>
      <c r="CP73" s="90"/>
      <c r="CQ73" s="90"/>
      <c r="CR73" s="90"/>
      <c r="CS73" s="90"/>
      <c r="CT73" s="90"/>
      <c r="CU73" s="90"/>
      <c r="CV73" s="90"/>
      <c r="CW73" s="90"/>
      <c r="CX73" s="90"/>
      <c r="CY73" s="90"/>
      <c r="CZ73" s="90"/>
      <c r="DA73" s="90"/>
      <c r="DB73" s="90"/>
      <c r="DC73" s="90"/>
      <c r="DD73" s="90"/>
      <c r="DE73" s="90"/>
      <c r="DF73" s="90"/>
      <c r="DG73" s="90"/>
      <c r="DH73" s="90"/>
      <c r="DI73" s="90"/>
      <c r="DJ73" s="90"/>
      <c r="DK73" s="90"/>
      <c r="DL73" s="90"/>
      <c r="DM73" s="90"/>
      <c r="DN73" s="90"/>
      <c r="DO73" s="90"/>
      <c r="DP73" s="90"/>
      <c r="DQ73" s="90"/>
      <c r="DR73" s="90"/>
      <c r="DS73" s="90"/>
      <c r="DT73" s="90"/>
      <c r="DU73" s="90"/>
      <c r="DV73" s="90"/>
      <c r="DW73" s="90"/>
      <c r="DX73" s="90"/>
      <c r="DY73" s="90"/>
      <c r="DZ73" s="90"/>
      <c r="EA73" s="90"/>
      <c r="EB73" s="90"/>
      <c r="EC73" s="90"/>
      <c r="ED73" s="90"/>
      <c r="EE73" s="90"/>
      <c r="EF73" s="90"/>
      <c r="EG73" s="90"/>
      <c r="EH73" s="90"/>
      <c r="EI73" s="90"/>
      <c r="EJ73" s="90"/>
      <c r="EK73" s="90"/>
      <c r="EL73" s="90"/>
      <c r="EM73" s="90"/>
      <c r="EN73" s="90"/>
      <c r="EO73" s="90"/>
      <c r="EP73" s="90"/>
      <c r="EQ73" s="90"/>
      <c r="ER73" s="90"/>
      <c r="ES73" s="90"/>
      <c r="ET73" s="90"/>
      <c r="EU73" s="90"/>
      <c r="EV73" s="90"/>
      <c r="EW73" s="90"/>
      <c r="EX73" s="90"/>
      <c r="EY73" s="90"/>
      <c r="EZ73" s="90"/>
      <c r="FA73" s="90"/>
      <c r="FB73" s="90"/>
      <c r="FC73" s="90"/>
      <c r="FD73" s="90"/>
      <c r="FE73" s="90"/>
      <c r="FF73" s="90"/>
      <c r="FG73" s="90"/>
      <c r="FH73" s="90"/>
      <c r="FI73" s="90"/>
      <c r="FJ73" s="90"/>
      <c r="FK73" s="90"/>
      <c r="FL73" s="90"/>
      <c r="FM73" s="90"/>
      <c r="FN73" s="90"/>
      <c r="FO73" s="90"/>
      <c r="FP73" s="90"/>
      <c r="FQ73" s="90"/>
      <c r="FR73" s="90"/>
      <c r="FS73" s="90"/>
      <c r="FT73" s="90"/>
      <c r="FU73" s="90"/>
      <c r="FV73" s="90"/>
      <c r="FW73" s="90"/>
      <c r="FX73" s="90"/>
      <c r="FY73" s="90"/>
      <c r="FZ73" s="90"/>
      <c r="GA73" s="90"/>
      <c r="GB73" s="90"/>
      <c r="GC73" s="90"/>
      <c r="GD73" s="90"/>
      <c r="GE73" s="90"/>
      <c r="GF73" s="90"/>
      <c r="GG73" s="90"/>
      <c r="GH73" s="90"/>
      <c r="GI73" s="90"/>
      <c r="GJ73" s="90"/>
      <c r="GK73" s="90"/>
      <c r="GL73" s="90"/>
      <c r="GM73" s="90"/>
      <c r="GN73" s="90"/>
      <c r="GO73" s="90"/>
      <c r="GP73" s="90"/>
      <c r="GQ73" s="90"/>
      <c r="GR73" s="90"/>
      <c r="GS73" s="90"/>
      <c r="GT73" s="90"/>
      <c r="GU73" s="90"/>
      <c r="GV73" s="90"/>
      <c r="GW73" s="90"/>
      <c r="GX73" s="90"/>
      <c r="GY73" s="90"/>
      <c r="GZ73" s="90"/>
      <c r="HA73" s="90"/>
      <c r="HB73" s="90"/>
      <c r="HC73" s="90"/>
      <c r="HD73" s="90"/>
      <c r="HE73" s="90"/>
      <c r="HF73" s="90"/>
      <c r="HG73" s="90"/>
      <c r="HH73" s="90"/>
      <c r="HI73" s="90"/>
      <c r="HJ73" s="90"/>
      <c r="HK73" s="90"/>
      <c r="HL73" s="90"/>
      <c r="HM73" s="90"/>
      <c r="HN73" s="90"/>
      <c r="HO73" s="90"/>
      <c r="HP73" s="90"/>
      <c r="HQ73" s="90"/>
      <c r="HR73" s="90"/>
      <c r="HS73" s="90"/>
      <c r="HT73" s="90"/>
      <c r="HU73" s="90"/>
      <c r="HV73" s="90"/>
      <c r="HW73" s="90"/>
      <c r="HX73" s="90"/>
      <c r="HY73" s="90"/>
      <c r="HZ73" s="90"/>
      <c r="IA73" s="90"/>
      <c r="IB73" s="90"/>
      <c r="IC73" s="90"/>
      <c r="ID73" s="90"/>
      <c r="IE73" s="90"/>
      <c r="IF73" s="90"/>
      <c r="IG73" s="90"/>
      <c r="IH73" s="90"/>
      <c r="II73" s="90"/>
      <c r="IJ73" s="90"/>
      <c r="IK73" s="90"/>
      <c r="IL73" s="90"/>
      <c r="IM73" s="90"/>
      <c r="IN73" s="90"/>
      <c r="IO73" s="90"/>
      <c r="IP73" s="90"/>
      <c r="IQ73" s="90"/>
      <c r="IR73" s="90"/>
      <c r="IS73" s="90"/>
      <c r="IT73" s="90"/>
      <c r="IU73" s="90"/>
    </row>
    <row r="74" spans="1:255" ht="12" customHeight="1">
      <c r="A74" s="3"/>
      <c r="B74" s="31"/>
      <c r="C74" s="31"/>
      <c r="D74" s="31"/>
      <c r="E74" s="31"/>
      <c r="F74" s="54"/>
      <c r="G74" s="54"/>
    </row>
    <row r="75" spans="1:255" ht="12" customHeight="1">
      <c r="A75" s="3"/>
      <c r="B75" s="99" t="s">
        <v>34</v>
      </c>
      <c r="C75" s="100"/>
      <c r="D75" s="100"/>
      <c r="E75" s="100"/>
      <c r="F75" s="100"/>
      <c r="G75" s="101">
        <f>G29+G43+G68+G73</f>
        <v>6434009</v>
      </c>
    </row>
    <row r="76" spans="1:255" ht="12" customHeight="1">
      <c r="A76" s="3"/>
      <c r="B76" s="102" t="s">
        <v>35</v>
      </c>
      <c r="C76" s="43"/>
      <c r="D76" s="43"/>
      <c r="E76" s="43"/>
      <c r="F76" s="43"/>
      <c r="G76" s="103">
        <f>G75*0.05</f>
        <v>321700.45</v>
      </c>
    </row>
    <row r="77" spans="1:255" ht="12" customHeight="1">
      <c r="A77" s="3"/>
      <c r="B77" s="104" t="s">
        <v>36</v>
      </c>
      <c r="C77" s="42"/>
      <c r="D77" s="42"/>
      <c r="E77" s="42"/>
      <c r="F77" s="42"/>
      <c r="G77" s="105">
        <f>G76+G75+G33</f>
        <v>6835709.4500000002</v>
      </c>
    </row>
    <row r="78" spans="1:255" ht="12" customHeight="1">
      <c r="A78" s="3"/>
      <c r="B78" s="102" t="s">
        <v>37</v>
      </c>
      <c r="C78" s="43"/>
      <c r="D78" s="43"/>
      <c r="E78" s="43"/>
      <c r="F78" s="43"/>
      <c r="G78" s="103">
        <f>G12</f>
        <v>10400000</v>
      </c>
    </row>
    <row r="79" spans="1:255" ht="12" customHeight="1">
      <c r="A79" s="3"/>
      <c r="B79" s="106" t="s">
        <v>38</v>
      </c>
      <c r="C79" s="107"/>
      <c r="D79" s="107"/>
      <c r="E79" s="107"/>
      <c r="F79" s="107"/>
      <c r="G79" s="108">
        <f>G78-G77</f>
        <v>3564290.55</v>
      </c>
    </row>
    <row r="80" spans="1:255" ht="12" customHeight="1">
      <c r="A80" s="3"/>
      <c r="B80" s="46" t="s">
        <v>84</v>
      </c>
      <c r="C80" s="44"/>
      <c r="D80" s="44"/>
      <c r="E80" s="44"/>
      <c r="F80" s="44"/>
      <c r="G80" s="58"/>
    </row>
    <row r="81" spans="1:7" ht="12" customHeight="1" thickBot="1">
      <c r="A81" s="3"/>
      <c r="B81" s="47"/>
      <c r="C81" s="44"/>
      <c r="D81" s="44"/>
      <c r="E81" s="44"/>
      <c r="F81" s="44"/>
      <c r="G81" s="58"/>
    </row>
    <row r="82" spans="1:7" ht="12" customHeight="1">
      <c r="A82" s="3"/>
      <c r="B82" s="63" t="s">
        <v>82</v>
      </c>
      <c r="C82" s="64"/>
      <c r="D82" s="64"/>
      <c r="E82" s="64"/>
      <c r="F82" s="65"/>
      <c r="G82" s="58"/>
    </row>
    <row r="83" spans="1:7" ht="12" customHeight="1">
      <c r="A83" s="3"/>
      <c r="B83" s="66" t="s">
        <v>39</v>
      </c>
      <c r="C83" s="45"/>
      <c r="D83" s="45"/>
      <c r="E83" s="45"/>
      <c r="F83" s="67"/>
      <c r="G83" s="58"/>
    </row>
    <row r="84" spans="1:7" ht="12" customHeight="1">
      <c r="A84" s="3"/>
      <c r="B84" s="66" t="s">
        <v>40</v>
      </c>
      <c r="C84" s="45"/>
      <c r="D84" s="45"/>
      <c r="E84" s="45"/>
      <c r="F84" s="67"/>
      <c r="G84" s="58"/>
    </row>
    <row r="85" spans="1:7" ht="12" customHeight="1">
      <c r="A85" s="3"/>
      <c r="B85" s="66" t="s">
        <v>41</v>
      </c>
      <c r="C85" s="45"/>
      <c r="D85" s="45"/>
      <c r="E85" s="45"/>
      <c r="F85" s="67"/>
      <c r="G85" s="58"/>
    </row>
    <row r="86" spans="1:7" ht="12" customHeight="1">
      <c r="A86" s="3"/>
      <c r="B86" s="66" t="s">
        <v>42</v>
      </c>
      <c r="C86" s="45"/>
      <c r="D86" s="45"/>
      <c r="E86" s="45"/>
      <c r="F86" s="67"/>
      <c r="G86" s="58"/>
    </row>
    <row r="87" spans="1:7" ht="12" customHeight="1">
      <c r="A87" s="3"/>
      <c r="B87" s="66" t="s">
        <v>43</v>
      </c>
      <c r="C87" s="45"/>
      <c r="D87" s="45"/>
      <c r="E87" s="45"/>
      <c r="F87" s="67"/>
      <c r="G87" s="58"/>
    </row>
    <row r="88" spans="1:7" ht="12" customHeight="1" thickBot="1">
      <c r="A88" s="3"/>
      <c r="B88" s="68" t="s">
        <v>44</v>
      </c>
      <c r="C88" s="69"/>
      <c r="D88" s="69"/>
      <c r="E88" s="69"/>
      <c r="F88" s="70"/>
      <c r="G88" s="58"/>
    </row>
    <row r="89" spans="1:7" ht="12" customHeight="1">
      <c r="A89" s="3"/>
      <c r="B89" s="47"/>
      <c r="C89" s="45"/>
      <c r="D89" s="45"/>
      <c r="E89" s="45"/>
      <c r="F89" s="45"/>
      <c r="G89" s="58"/>
    </row>
    <row r="90" spans="1:7" ht="12" customHeight="1">
      <c r="A90" s="3"/>
      <c r="B90" s="109" t="s">
        <v>45</v>
      </c>
      <c r="C90" s="109"/>
      <c r="D90" s="71"/>
      <c r="E90" s="48"/>
      <c r="F90" s="48"/>
      <c r="G90" s="58"/>
    </row>
    <row r="91" spans="1:7" ht="12" customHeight="1">
      <c r="A91" s="3"/>
      <c r="B91" s="72" t="s">
        <v>32</v>
      </c>
      <c r="C91" s="73" t="s">
        <v>46</v>
      </c>
      <c r="D91" s="74" t="s">
        <v>47</v>
      </c>
      <c r="E91" s="48"/>
      <c r="F91" s="48"/>
      <c r="G91" s="58"/>
    </row>
    <row r="92" spans="1:7" ht="12" customHeight="1">
      <c r="A92" s="3"/>
      <c r="B92" s="75" t="s">
        <v>48</v>
      </c>
      <c r="C92" s="76">
        <f>G29</f>
        <v>2415000</v>
      </c>
      <c r="D92" s="77">
        <f>(C92/C98)</f>
        <v>0.36940675722205507</v>
      </c>
      <c r="E92" s="48"/>
      <c r="F92" s="48"/>
      <c r="G92" s="58"/>
    </row>
    <row r="93" spans="1:7" ht="12" customHeight="1">
      <c r="A93" s="3"/>
      <c r="B93" s="75" t="s">
        <v>49</v>
      </c>
      <c r="C93" s="84">
        <f>G34</f>
        <v>80000</v>
      </c>
      <c r="D93" s="77">
        <f>C93/C98</f>
        <v>1.2237076843794785E-2</v>
      </c>
      <c r="E93" s="48"/>
      <c r="F93" s="48"/>
      <c r="G93" s="58"/>
    </row>
    <row r="94" spans="1:7" ht="12" customHeight="1">
      <c r="A94" s="3"/>
      <c r="B94" s="75" t="s">
        <v>50</v>
      </c>
      <c r="C94" s="76">
        <f>G43</f>
        <v>434850</v>
      </c>
      <c r="D94" s="77">
        <f>(C94/C98)</f>
        <v>6.6516160819052025E-2</v>
      </c>
      <c r="E94" s="48"/>
      <c r="F94" s="48"/>
      <c r="G94" s="58"/>
    </row>
    <row r="95" spans="1:7" ht="12" customHeight="1">
      <c r="A95" s="3"/>
      <c r="B95" s="75" t="s">
        <v>27</v>
      </c>
      <c r="C95" s="76">
        <f>G68</f>
        <v>3584159</v>
      </c>
      <c r="D95" s="77">
        <f>(C95/C98)</f>
        <v>0.54824536379223343</v>
      </c>
      <c r="E95" s="48"/>
      <c r="F95" s="48"/>
      <c r="G95" s="58"/>
    </row>
    <row r="96" spans="1:7" ht="12" customHeight="1">
      <c r="A96" s="3"/>
      <c r="B96" s="75" t="s">
        <v>51</v>
      </c>
      <c r="C96" s="78">
        <f>G73</f>
        <v>0</v>
      </c>
      <c r="D96" s="77">
        <f>(C96/C98)</f>
        <v>0</v>
      </c>
      <c r="E96" s="49"/>
      <c r="F96" s="49"/>
      <c r="G96" s="58"/>
    </row>
    <row r="97" spans="1:7" ht="12" customHeight="1">
      <c r="A97" s="3"/>
      <c r="B97" s="75" t="s">
        <v>52</v>
      </c>
      <c r="C97" s="78">
        <f>G76</f>
        <v>321700.45</v>
      </c>
      <c r="D97" s="77">
        <f>(C97/C98)</f>
        <v>4.9208414091667027E-2</v>
      </c>
      <c r="E97" s="49"/>
      <c r="F97" s="49"/>
      <c r="G97" s="58"/>
    </row>
    <row r="98" spans="1:7" ht="12" customHeight="1">
      <c r="A98" s="3"/>
      <c r="B98" s="72" t="s">
        <v>53</v>
      </c>
      <c r="C98" s="79">
        <v>6537509</v>
      </c>
      <c r="D98" s="80">
        <f>SUM(D92:D97)</f>
        <v>1.0456137727688024</v>
      </c>
      <c r="E98" s="49"/>
      <c r="F98" s="49"/>
      <c r="G98" s="58"/>
    </row>
    <row r="99" spans="1:7" ht="12" customHeight="1">
      <c r="A99" s="3"/>
      <c r="B99" s="47"/>
      <c r="C99" s="44"/>
      <c r="D99" s="44"/>
      <c r="E99" s="44"/>
      <c r="F99" s="44"/>
      <c r="G99" s="58"/>
    </row>
    <row r="100" spans="1:7" ht="12" customHeight="1">
      <c r="A100" s="3"/>
      <c r="B100" s="59"/>
      <c r="C100" s="44"/>
      <c r="D100" s="44"/>
      <c r="E100" s="44"/>
      <c r="F100" s="44"/>
      <c r="G100" s="58"/>
    </row>
    <row r="101" spans="1:7" ht="12" customHeight="1">
      <c r="A101" s="3"/>
      <c r="B101" s="81"/>
      <c r="C101" s="82" t="s">
        <v>54</v>
      </c>
      <c r="D101" s="81"/>
      <c r="E101" s="81"/>
      <c r="F101" s="49"/>
      <c r="G101" s="58"/>
    </row>
    <row r="102" spans="1:7" ht="12" customHeight="1">
      <c r="A102" s="3"/>
      <c r="B102" s="72" t="s">
        <v>55</v>
      </c>
      <c r="C102" s="83">
        <v>14000</v>
      </c>
      <c r="D102" s="83">
        <v>16000</v>
      </c>
      <c r="E102" s="83">
        <v>18000</v>
      </c>
      <c r="F102" s="50"/>
      <c r="G102" s="60"/>
    </row>
    <row r="103" spans="1:7" ht="12" customHeight="1">
      <c r="A103" s="3"/>
      <c r="B103" s="72" t="s">
        <v>56</v>
      </c>
      <c r="C103" s="83">
        <f>(G77/C102)</f>
        <v>488.26496071428573</v>
      </c>
      <c r="D103" s="83">
        <f>6537509/D102</f>
        <v>408.5943125</v>
      </c>
      <c r="E103" s="83">
        <f>(G77/E102)</f>
        <v>379.7616361111111</v>
      </c>
      <c r="F103" s="50"/>
      <c r="G103" s="60"/>
    </row>
    <row r="104" spans="1:7" ht="12" customHeight="1">
      <c r="A104" s="3"/>
      <c r="B104" s="46" t="s">
        <v>57</v>
      </c>
      <c r="C104" s="45"/>
      <c r="D104" s="45"/>
      <c r="E104" s="45"/>
      <c r="F104" s="45"/>
      <c r="G104" s="45"/>
    </row>
    <row r="105" spans="1:7" ht="11.25" customHeight="1">
      <c r="B105" s="61"/>
      <c r="C105" s="61"/>
      <c r="D105" s="61"/>
      <c r="E105" s="61"/>
      <c r="F105" s="61"/>
      <c r="G105" s="61"/>
    </row>
    <row r="106" spans="1:7" ht="11.25" customHeight="1">
      <c r="B106" s="61"/>
      <c r="C106" s="61"/>
      <c r="D106" s="61"/>
      <c r="E106" s="61"/>
      <c r="F106" s="61"/>
      <c r="G106" s="61"/>
    </row>
    <row r="107" spans="1:7" ht="11.25" customHeight="1">
      <c r="B107" s="62"/>
      <c r="C107" s="62"/>
      <c r="D107" s="62"/>
      <c r="E107" s="62"/>
      <c r="F107" s="62"/>
      <c r="G107" s="62"/>
    </row>
  </sheetData>
  <mergeCells count="9">
    <mergeCell ref="B90:C90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AJO CHINO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2022-02-25T15:58:54Z</cp:lastPrinted>
  <dcterms:created xsi:type="dcterms:W3CDTF">2020-11-27T12:49:26Z</dcterms:created>
  <dcterms:modified xsi:type="dcterms:W3CDTF">2022-07-26T15:10:19Z</dcterms:modified>
</cp:coreProperties>
</file>