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Alfalfa establecimiento" sheetId="1" r:id="rId1"/>
  </sheets>
  <definedNames>
    <definedName name="_xlnm.Print_Area" localSheetId="0">'Alfalfa establecimiento'!$B$1:$G$91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1" i="1" l="1"/>
  <c r="G24" i="1"/>
  <c r="G51" i="1"/>
  <c r="G58" i="1" l="1"/>
  <c r="G53" i="1"/>
  <c r="G50" i="1"/>
  <c r="G48" i="1"/>
  <c r="G47" i="1"/>
  <c r="G45" i="1"/>
  <c r="G34" i="1"/>
  <c r="G35" i="1"/>
  <c r="G36" i="1"/>
  <c r="G37" i="1"/>
  <c r="G38" i="1"/>
  <c r="G39" i="1"/>
  <c r="G40" i="1"/>
  <c r="G33" i="1"/>
  <c r="G22" i="1"/>
  <c r="G23" i="1"/>
  <c r="G21" i="1"/>
  <c r="G54" i="1" l="1"/>
  <c r="G64" i="1"/>
  <c r="G59" i="1"/>
  <c r="C83" i="1" s="1"/>
  <c r="C82" i="1" l="1"/>
  <c r="C81" i="1"/>
  <c r="C79" i="1"/>
  <c r="G61" i="1" l="1"/>
  <c r="G29" i="1"/>
  <c r="G62" i="1" l="1"/>
  <c r="G63" i="1" l="1"/>
  <c r="G65" i="1" s="1"/>
  <c r="C84" i="1"/>
  <c r="C90" i="1" l="1"/>
  <c r="C85" i="1"/>
  <c r="D84" i="1" s="1"/>
  <c r="D90" i="1"/>
  <c r="E90" i="1"/>
  <c r="D82" i="1" l="1"/>
  <c r="D79" i="1"/>
  <c r="D81" i="1"/>
  <c r="D83" i="1"/>
  <c r="D85" i="1" l="1"/>
</calcChain>
</file>

<file path=xl/sharedStrings.xml><?xml version="1.0" encoding="utf-8"?>
<sst xmlns="http://schemas.openxmlformats.org/spreadsheetml/2006/main" count="152" uniqueCount="109">
  <si>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</si>
  <si>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</si>
  <si>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</si>
  <si>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</si>
  <si>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</si>
  <si>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</si>
  <si>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</si>
  <si>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</si>
  <si>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</si>
  <si>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</si>
  <si>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</si>
  <si>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</si>
  <si>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</si>
  <si>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</si>
  <si>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</si>
  <si>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</si>
  <si>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</si>
  <si>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</si>
  <si>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</si>
  <si>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</si>
  <si>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</si>
  <si>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</si>
  <si>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</si>
  <si>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</si>
  <si>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</si>
  <si>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</si>
  <si>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</si>
  <si>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</si>
  <si>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</si>
  <si>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</si>
  <si>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</si>
  <si>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</si>
  <si>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</si>
  <si>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</si>
  <si>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</si>
  <si>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</si>
  <si>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</si>
  <si>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</si>
  <si>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</si>
  <si>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</si>
  <si>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</si>
  <si>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</si>
  <si>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</si>
  <si>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</si>
  <si>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</si>
  <si>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</si>
  <si>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</si>
  <si>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</si>
  <si>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</si>
  <si>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</si>
  <si>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</si>
  <si>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</si>
  <si>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</si>
  <si>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</si>
  <si>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</si>
  <si>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</si>
  <si>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</si>
  <si>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</si>
  <si>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</si>
  <si>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</si>
  <si>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</si>
  <si>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Las Cabras</t>
  </si>
  <si>
    <t>Septiembre</t>
  </si>
  <si>
    <t>lt</t>
  </si>
  <si>
    <t>noviembre</t>
  </si>
  <si>
    <t>B. O'Higgins</t>
  </si>
  <si>
    <t>Riegos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</si>
  <si>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</si>
  <si>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</si>
  <si>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</si>
  <si>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</si>
  <si>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</si>
  <si>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</si>
  <si>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ESTABLECIMIENTO ALFALFA</t>
  </si>
  <si>
    <t>Medio</t>
  </si>
  <si>
    <t>WL 903</t>
  </si>
  <si>
    <t>PRECIO ESPERADO ($/Fardo)</t>
  </si>
  <si>
    <t xml:space="preserve">Abril </t>
  </si>
  <si>
    <t>Local</t>
  </si>
  <si>
    <t>SEQUIA</t>
  </si>
  <si>
    <t>Noviembre-Marzol</t>
  </si>
  <si>
    <t>Oct -Mar</t>
  </si>
  <si>
    <t>Recoleccion</t>
  </si>
  <si>
    <t>Dic - Abril</t>
  </si>
  <si>
    <t>Descarga en Bodega</t>
  </si>
  <si>
    <t>Subsolado</t>
  </si>
  <si>
    <t>Marzo</t>
  </si>
  <si>
    <t>Rastrajes (2)</t>
  </si>
  <si>
    <t>Nivelación</t>
  </si>
  <si>
    <t>Agosto-Sept</t>
  </si>
  <si>
    <t>Siembra</t>
  </si>
  <si>
    <t>Aplic. Agroquimico</t>
  </si>
  <si>
    <t>octubre</t>
  </si>
  <si>
    <t>Recolección.</t>
  </si>
  <si>
    <t>Diciembre-Abril</t>
  </si>
  <si>
    <t>SEMILLA</t>
  </si>
  <si>
    <t>Muriato de Potasio</t>
  </si>
  <si>
    <t>Superfosfato triple</t>
  </si>
  <si>
    <t>Lt</t>
  </si>
  <si>
    <t>Karate Zeon 50 CS</t>
  </si>
  <si>
    <t>Servicio Siega, rastrillado y enfardadura</t>
  </si>
  <si>
    <t>Fardo</t>
  </si>
  <si>
    <t>Nov -dic- ene-feb-mar</t>
  </si>
  <si>
    <t>7, Semilla Pelletizada, 20 kg x hectarea.</t>
  </si>
  <si>
    <t>(*): Este valor representa el valor mìnimo de venta del producto, con iva incluido.</t>
  </si>
  <si>
    <t>Triflurex® 48 EC</t>
  </si>
  <si>
    <t>Centurion Super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</si>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</sst>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.00\ _€_-;\-* #,##0.00\ _€_-;_-* &quot;-&quot;??\ _€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  <xf numFmtId="167" fontId="21" fillId="0" borderId="19" applyFont="0" applyFill="0" applyBorder="0" applyAlignment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2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0" fontId="19" fillId="0" borderId="55" xfId="0" applyFont="1" applyFill="1" applyBorder="1" applyAlignment="1"/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wrapText="1"/>
    </xf>
    <xf numFmtId="0" fontId="22" fillId="0" borderId="55" xfId="0" applyFont="1" applyFill="1" applyBorder="1" applyAlignment="1">
      <alignment horizontal="left" wrapText="1"/>
    </xf>
    <xf numFmtId="3" fontId="19" fillId="0" borderId="55" xfId="0" applyNumberFormat="1" applyFont="1" applyFill="1" applyBorder="1" applyAlignment="1">
      <alignment horizontal="center" wrapText="1"/>
    </xf>
    <xf numFmtId="0" fontId="23" fillId="0" borderId="59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 wrapText="1"/>
    </xf>
    <xf numFmtId="3" fontId="23" fillId="0" borderId="59" xfId="1" applyNumberFormat="1" applyFont="1" applyFill="1" applyBorder="1" applyAlignment="1">
      <alignment horizontal="center" vertical="center"/>
    </xf>
    <xf numFmtId="3" fontId="23" fillId="0" borderId="59" xfId="1" applyNumberFormat="1" applyFont="1" applyBorder="1" applyAlignment="1">
      <alignment horizontal="center" vertical="center"/>
    </xf>
    <xf numFmtId="0" fontId="23" fillId="0" borderId="5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3" xf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3882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1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21.140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15" t="s">
        <v>0</v>
      </c>
      <c r="C9" s="136" t="s">
        <v>73</v>
      </c>
      <c r="D9" s="6"/>
      <c r="E9" s="144" t="s">
        <v>70</v>
      </c>
      <c r="F9" s="145"/>
      <c r="G9" s="137">
        <v>500</v>
      </c>
    </row>
    <row r="10" spans="1:7" ht="21.75" customHeight="1" x14ac:dyDescent="0.25">
      <c r="A10" s="62"/>
      <c r="B10" s="117" t="s">
        <v>1</v>
      </c>
      <c r="C10" s="112" t="s">
        <v>75</v>
      </c>
      <c r="D10" s="108"/>
      <c r="E10" s="142" t="s">
        <v>2</v>
      </c>
      <c r="F10" s="143"/>
      <c r="G10" s="109" t="s">
        <v>77</v>
      </c>
    </row>
    <row r="11" spans="1:7" ht="18" customHeight="1" x14ac:dyDescent="0.25">
      <c r="A11" s="62"/>
      <c r="B11" s="117" t="s">
        <v>58</v>
      </c>
      <c r="C11" s="113" t="s">
        <v>74</v>
      </c>
      <c r="D11" s="108"/>
      <c r="E11" s="142" t="s">
        <v>76</v>
      </c>
      <c r="F11" s="143"/>
      <c r="G11" s="111">
        <v>5800</v>
      </c>
    </row>
    <row r="12" spans="1:7" ht="11.25" customHeight="1" x14ac:dyDescent="0.25">
      <c r="A12" s="62"/>
      <c r="B12" s="117" t="s">
        <v>59</v>
      </c>
      <c r="C12" s="112" t="s">
        <v>65</v>
      </c>
      <c r="D12" s="108"/>
      <c r="E12" s="150" t="s">
        <v>3</v>
      </c>
      <c r="F12" s="151"/>
      <c r="G12" s="110">
        <f>+G11*G9</f>
        <v>2900000</v>
      </c>
    </row>
    <row r="13" spans="1:7" ht="27" customHeight="1" x14ac:dyDescent="0.25">
      <c r="A13" s="62"/>
      <c r="B13" s="117" t="s">
        <v>60</v>
      </c>
      <c r="C13" s="113" t="s">
        <v>61</v>
      </c>
      <c r="D13" s="108"/>
      <c r="E13" s="140" t="s">
        <v>4</v>
      </c>
      <c r="F13" s="141"/>
      <c r="G13" s="7" t="s">
        <v>78</v>
      </c>
    </row>
    <row r="14" spans="1:7" ht="13.5" customHeight="1" x14ac:dyDescent="0.25">
      <c r="A14" s="62"/>
      <c r="B14" s="117" t="s">
        <v>5</v>
      </c>
      <c r="C14" s="113" t="s">
        <v>108</v>
      </c>
      <c r="D14" s="108"/>
      <c r="E14" s="140" t="s">
        <v>6</v>
      </c>
      <c r="F14" s="141"/>
      <c r="G14" s="109" t="s">
        <v>80</v>
      </c>
    </row>
    <row r="15" spans="1:7" ht="25.5" customHeight="1" x14ac:dyDescent="0.25">
      <c r="A15" s="62"/>
      <c r="B15" s="117" t="s">
        <v>7</v>
      </c>
      <c r="C15" s="114" t="s">
        <v>107</v>
      </c>
      <c r="D15" s="108"/>
      <c r="E15" s="146" t="s">
        <v>8</v>
      </c>
      <c r="F15" s="147"/>
      <c r="G15" s="7" t="s">
        <v>79</v>
      </c>
    </row>
    <row r="16" spans="1:7" ht="12" customHeight="1" x14ac:dyDescent="0.25">
      <c r="A16" s="2"/>
      <c r="B16" s="116"/>
      <c r="C16" s="8"/>
      <c r="D16" s="9"/>
      <c r="E16" s="10"/>
      <c r="F16" s="10"/>
      <c r="G16" s="11"/>
    </row>
    <row r="17" spans="1:11" ht="12" customHeight="1" x14ac:dyDescent="0.25">
      <c r="A17" s="12"/>
      <c r="B17" s="148" t="s">
        <v>9</v>
      </c>
      <c r="C17" s="149"/>
      <c r="D17" s="149"/>
      <c r="E17" s="149"/>
      <c r="F17" s="149"/>
      <c r="G17" s="149"/>
    </row>
    <row r="18" spans="1:11" ht="12" customHeight="1" x14ac:dyDescent="0.25">
      <c r="A18" s="2"/>
      <c r="B18" s="13"/>
      <c r="C18" s="14"/>
      <c r="D18" s="14"/>
      <c r="E18" s="14"/>
      <c r="F18" s="15"/>
      <c r="G18" s="15"/>
    </row>
    <row r="19" spans="1:11" ht="12" customHeight="1" x14ac:dyDescent="0.25">
      <c r="A19" s="5"/>
      <c r="B19" s="16" t="s">
        <v>10</v>
      </c>
      <c r="C19" s="17"/>
      <c r="D19" s="18"/>
      <c r="E19" s="18"/>
      <c r="F19" s="18"/>
      <c r="G19" s="18"/>
    </row>
    <row r="20" spans="1:11" ht="24" customHeight="1" x14ac:dyDescent="0.25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11" ht="12.75" customHeight="1" x14ac:dyDescent="0.25">
      <c r="A21" s="12"/>
      <c r="B21" s="118" t="s">
        <v>66</v>
      </c>
      <c r="C21" s="119" t="s">
        <v>17</v>
      </c>
      <c r="D21" s="119">
        <v>10</v>
      </c>
      <c r="E21" s="119" t="s">
        <v>81</v>
      </c>
      <c r="F21" s="120">
        <v>22000</v>
      </c>
      <c r="G21" s="120">
        <f>+F21*D21</f>
        <v>220000</v>
      </c>
    </row>
    <row r="22" spans="1:11" ht="15" x14ac:dyDescent="0.25">
      <c r="A22" s="12"/>
      <c r="B22" s="118" t="s">
        <v>82</v>
      </c>
      <c r="C22" s="119" t="s">
        <v>17</v>
      </c>
      <c r="D22" s="119">
        <v>4</v>
      </c>
      <c r="E22" s="119" t="s">
        <v>83</v>
      </c>
      <c r="F22" s="120">
        <v>22000</v>
      </c>
      <c r="G22" s="120">
        <f t="shared" ref="G22:G23" si="0">+F22*D22</f>
        <v>88000</v>
      </c>
    </row>
    <row r="23" spans="1:11" ht="12.75" customHeight="1" x14ac:dyDescent="0.25">
      <c r="A23" s="12"/>
      <c r="B23" s="125" t="s">
        <v>84</v>
      </c>
      <c r="C23" s="119" t="s">
        <v>17</v>
      </c>
      <c r="D23" s="119">
        <v>4</v>
      </c>
      <c r="E23" s="119" t="s">
        <v>83</v>
      </c>
      <c r="F23" s="120">
        <v>22000</v>
      </c>
      <c r="G23" s="120">
        <f t="shared" si="0"/>
        <v>88000</v>
      </c>
    </row>
    <row r="24" spans="1:11" ht="12.75" customHeight="1" x14ac:dyDescent="0.25">
      <c r="A24" s="12"/>
      <c r="B24" s="20" t="s">
        <v>18</v>
      </c>
      <c r="C24" s="21"/>
      <c r="D24" s="21"/>
      <c r="E24" s="21"/>
      <c r="F24" s="22"/>
      <c r="G24" s="23">
        <f>SUM(G21:G23)</f>
        <v>396000</v>
      </c>
    </row>
    <row r="25" spans="1:11" ht="14.25" customHeight="1" x14ac:dyDescent="0.25">
      <c r="A25" s="12"/>
      <c r="B25" s="13"/>
      <c r="C25" s="15"/>
      <c r="D25" s="15"/>
      <c r="E25" s="15"/>
      <c r="F25" s="24"/>
      <c r="G25" s="24"/>
    </row>
    <row r="26" spans="1:11" ht="12.75" customHeight="1" x14ac:dyDescent="0.25">
      <c r="A26" s="12"/>
      <c r="B26" s="25" t="s">
        <v>19</v>
      </c>
      <c r="C26" s="26"/>
      <c r="D26" s="27"/>
      <c r="E26" s="27"/>
      <c r="F26" s="28"/>
      <c r="G26" s="28"/>
    </row>
    <row r="27" spans="1:11" ht="25.5" customHeight="1" x14ac:dyDescent="0.25">
      <c r="A27" s="5"/>
      <c r="B27" s="29" t="s">
        <v>11</v>
      </c>
      <c r="C27" s="30" t="s">
        <v>12</v>
      </c>
      <c r="D27" s="30" t="s">
        <v>13</v>
      </c>
      <c r="E27" s="29" t="s">
        <v>14</v>
      </c>
      <c r="F27" s="30" t="s">
        <v>15</v>
      </c>
      <c r="G27" s="29" t="s">
        <v>16</v>
      </c>
    </row>
    <row r="28" spans="1:11" ht="12" customHeight="1" x14ac:dyDescent="0.25">
      <c r="A28" s="2"/>
      <c r="B28" s="31"/>
      <c r="C28" s="32"/>
      <c r="D28" s="32"/>
      <c r="E28" s="32"/>
      <c r="F28" s="106"/>
      <c r="G28" s="106"/>
    </row>
    <row r="29" spans="1:11" ht="12" customHeight="1" x14ac:dyDescent="0.25">
      <c r="A29" s="5"/>
      <c r="B29" s="33" t="s">
        <v>20</v>
      </c>
      <c r="C29" s="34"/>
      <c r="D29" s="34"/>
      <c r="E29" s="34"/>
      <c r="F29" s="35"/>
      <c r="G29" s="107">
        <f>SUM(G28)</f>
        <v>0</v>
      </c>
    </row>
    <row r="30" spans="1:11" ht="15.75" customHeight="1" x14ac:dyDescent="0.25">
      <c r="A30" s="5"/>
      <c r="B30" s="36"/>
      <c r="C30" s="37"/>
      <c r="D30" s="37"/>
      <c r="E30" s="37"/>
      <c r="F30" s="38"/>
      <c r="G30" s="38"/>
      <c r="K30" s="105"/>
    </row>
    <row r="31" spans="1:11" ht="12.75" customHeight="1" x14ac:dyDescent="0.25">
      <c r="A31" s="12"/>
      <c r="B31" s="25" t="s">
        <v>21</v>
      </c>
      <c r="C31" s="26"/>
      <c r="D31" s="27"/>
      <c r="E31" s="27"/>
      <c r="F31" s="28"/>
      <c r="G31" s="28"/>
      <c r="K31" s="105"/>
    </row>
    <row r="32" spans="1:11" ht="21" customHeight="1" x14ac:dyDescent="0.25">
      <c r="A32" s="12"/>
      <c r="B32" s="39" t="s">
        <v>11</v>
      </c>
      <c r="C32" s="39" t="s">
        <v>12</v>
      </c>
      <c r="D32" s="39" t="s">
        <v>13</v>
      </c>
      <c r="E32" s="39" t="s">
        <v>14</v>
      </c>
      <c r="F32" s="40" t="s">
        <v>15</v>
      </c>
      <c r="G32" s="39" t="s">
        <v>16</v>
      </c>
    </row>
    <row r="33" spans="1:7" ht="12.75" customHeight="1" x14ac:dyDescent="0.25">
      <c r="A33" s="12"/>
      <c r="B33" s="118" t="s">
        <v>85</v>
      </c>
      <c r="C33" s="119" t="s">
        <v>22</v>
      </c>
      <c r="D33" s="119">
        <v>0.25</v>
      </c>
      <c r="E33" s="119" t="s">
        <v>86</v>
      </c>
      <c r="F33" s="120">
        <v>418880.00000000006</v>
      </c>
      <c r="G33" s="120">
        <f>D33*F33</f>
        <v>104720.00000000001</v>
      </c>
    </row>
    <row r="34" spans="1:7" ht="12.75" customHeight="1" x14ac:dyDescent="0.25">
      <c r="A34" s="12"/>
      <c r="B34" s="118" t="s">
        <v>23</v>
      </c>
      <c r="C34" s="119" t="s">
        <v>22</v>
      </c>
      <c r="D34" s="119">
        <v>0.25</v>
      </c>
      <c r="E34" s="119" t="s">
        <v>67</v>
      </c>
      <c r="F34" s="120">
        <v>392700.00000000006</v>
      </c>
      <c r="G34" s="120">
        <f t="shared" ref="G34:G40" si="1">D34*F34</f>
        <v>98175.000000000015</v>
      </c>
    </row>
    <row r="35" spans="1:7" ht="12.75" customHeight="1" x14ac:dyDescent="0.25">
      <c r="A35" s="12"/>
      <c r="B35" s="118" t="s">
        <v>87</v>
      </c>
      <c r="C35" s="119" t="s">
        <v>22</v>
      </c>
      <c r="D35" s="119">
        <v>0.26</v>
      </c>
      <c r="E35" s="119" t="s">
        <v>67</v>
      </c>
      <c r="F35" s="120">
        <v>366520.00000000006</v>
      </c>
      <c r="G35" s="120">
        <f t="shared" si="1"/>
        <v>95295.200000000012</v>
      </c>
    </row>
    <row r="36" spans="1:7" ht="12.75" customHeight="1" x14ac:dyDescent="0.25">
      <c r="A36" s="12"/>
      <c r="B36" s="118" t="s">
        <v>88</v>
      </c>
      <c r="C36" s="119" t="s">
        <v>22</v>
      </c>
      <c r="D36" s="119">
        <v>0.2</v>
      </c>
      <c r="E36" s="119" t="s">
        <v>89</v>
      </c>
      <c r="F36" s="120">
        <v>229350.00000000003</v>
      </c>
      <c r="G36" s="120">
        <f t="shared" si="1"/>
        <v>45870.000000000007</v>
      </c>
    </row>
    <row r="37" spans="1:7" ht="12.75" customHeight="1" x14ac:dyDescent="0.25">
      <c r="A37" s="12"/>
      <c r="B37" s="118" t="s">
        <v>90</v>
      </c>
      <c r="C37" s="119" t="s">
        <v>22</v>
      </c>
      <c r="D37" s="119">
        <v>0.1</v>
      </c>
      <c r="E37" s="119" t="s">
        <v>62</v>
      </c>
      <c r="F37" s="120">
        <v>458150.00000000006</v>
      </c>
      <c r="G37" s="120">
        <f t="shared" si="1"/>
        <v>45815.000000000007</v>
      </c>
    </row>
    <row r="38" spans="1:7" ht="12.75" customHeight="1" x14ac:dyDescent="0.25">
      <c r="A38" s="12"/>
      <c r="B38" s="118" t="s">
        <v>91</v>
      </c>
      <c r="C38" s="119" t="s">
        <v>22</v>
      </c>
      <c r="D38" s="119">
        <v>0.06</v>
      </c>
      <c r="E38" s="119" t="s">
        <v>92</v>
      </c>
      <c r="F38" s="120">
        <v>376992.00000000006</v>
      </c>
      <c r="G38" s="120">
        <f t="shared" si="1"/>
        <v>22619.520000000004</v>
      </c>
    </row>
    <row r="39" spans="1:7" ht="12.75" customHeight="1" x14ac:dyDescent="0.25">
      <c r="A39" s="12"/>
      <c r="B39" s="118" t="s">
        <v>91</v>
      </c>
      <c r="C39" s="119" t="s">
        <v>22</v>
      </c>
      <c r="D39" s="119">
        <v>0.06</v>
      </c>
      <c r="E39" s="119" t="s">
        <v>64</v>
      </c>
      <c r="F39" s="120">
        <v>376992.00000000006</v>
      </c>
      <c r="G39" s="120">
        <f t="shared" si="1"/>
        <v>22619.520000000004</v>
      </c>
    </row>
    <row r="40" spans="1:7" ht="12.75" customHeight="1" x14ac:dyDescent="0.25">
      <c r="A40" s="12"/>
      <c r="B40" s="118" t="s">
        <v>93</v>
      </c>
      <c r="C40" s="119" t="s">
        <v>22</v>
      </c>
      <c r="D40" s="119">
        <v>1</v>
      </c>
      <c r="E40" s="119" t="s">
        <v>94</v>
      </c>
      <c r="F40" s="120">
        <v>88000</v>
      </c>
      <c r="G40" s="120">
        <f t="shared" si="1"/>
        <v>88000</v>
      </c>
    </row>
    <row r="41" spans="1:7" ht="12" customHeight="1" x14ac:dyDescent="0.25">
      <c r="A41" s="62"/>
      <c r="B41" s="121" t="s">
        <v>24</v>
      </c>
      <c r="C41" s="122"/>
      <c r="D41" s="122"/>
      <c r="E41" s="122"/>
      <c r="F41" s="123"/>
      <c r="G41" s="124">
        <f>SUM(G33:G40)</f>
        <v>523114.24000000011</v>
      </c>
    </row>
    <row r="42" spans="1:7" ht="12" customHeight="1" x14ac:dyDescent="0.25">
      <c r="A42" s="62"/>
      <c r="B42" s="36"/>
      <c r="C42" s="37"/>
      <c r="D42" s="37"/>
      <c r="E42" s="37"/>
      <c r="F42" s="38"/>
      <c r="G42" s="38"/>
    </row>
    <row r="43" spans="1:7" ht="12.75" customHeight="1" x14ac:dyDescent="0.25">
      <c r="A43" s="62"/>
      <c r="B43" s="25" t="s">
        <v>25</v>
      </c>
      <c r="C43" s="26"/>
      <c r="D43" s="27"/>
      <c r="E43" s="27"/>
      <c r="F43" s="28"/>
      <c r="G43" s="28"/>
    </row>
    <row r="44" spans="1:7" ht="12" customHeight="1" x14ac:dyDescent="0.25">
      <c r="A44" s="62"/>
      <c r="B44" s="40" t="s">
        <v>26</v>
      </c>
      <c r="C44" s="40" t="s">
        <v>27</v>
      </c>
      <c r="D44" s="40" t="s">
        <v>28</v>
      </c>
      <c r="E44" s="40" t="s">
        <v>14</v>
      </c>
      <c r="F44" s="40" t="s">
        <v>15</v>
      </c>
      <c r="G44" s="40" t="s">
        <v>16</v>
      </c>
    </row>
    <row r="45" spans="1:7" ht="12" customHeight="1" x14ac:dyDescent="0.25">
      <c r="A45" s="62"/>
      <c r="B45" s="129" t="s">
        <v>95</v>
      </c>
      <c r="C45" s="119" t="s">
        <v>30</v>
      </c>
      <c r="D45" s="119">
        <v>20</v>
      </c>
      <c r="E45" s="119" t="s">
        <v>62</v>
      </c>
      <c r="F45" s="130">
        <v>12107</v>
      </c>
      <c r="G45" s="130">
        <f>AVERAGE(D45*F45)</f>
        <v>242140</v>
      </c>
    </row>
    <row r="46" spans="1:7" ht="12" customHeight="1" x14ac:dyDescent="0.25">
      <c r="A46" s="62"/>
      <c r="B46" s="129" t="s">
        <v>29</v>
      </c>
      <c r="C46" s="119"/>
      <c r="D46" s="119"/>
      <c r="E46" s="119"/>
      <c r="F46" s="130"/>
      <c r="G46" s="130"/>
    </row>
    <row r="47" spans="1:7" ht="12" customHeight="1" x14ac:dyDescent="0.25">
      <c r="A47" s="62"/>
      <c r="B47" s="128" t="s">
        <v>96</v>
      </c>
      <c r="C47" s="119" t="s">
        <v>30</v>
      </c>
      <c r="D47" s="119">
        <v>150</v>
      </c>
      <c r="E47" s="119" t="s">
        <v>62</v>
      </c>
      <c r="F47" s="130">
        <v>1529</v>
      </c>
      <c r="G47" s="130">
        <f t="shared" ref="G47:G53" si="2">AVERAGE(D47*F47)</f>
        <v>229350</v>
      </c>
    </row>
    <row r="48" spans="1:7" ht="12" customHeight="1" x14ac:dyDescent="0.25">
      <c r="A48" s="62"/>
      <c r="B48" s="128" t="s">
        <v>97</v>
      </c>
      <c r="C48" s="119" t="s">
        <v>30</v>
      </c>
      <c r="D48" s="119">
        <v>250</v>
      </c>
      <c r="E48" s="119" t="s">
        <v>62</v>
      </c>
      <c r="F48" s="130">
        <v>1372</v>
      </c>
      <c r="G48" s="130">
        <f t="shared" si="2"/>
        <v>343000</v>
      </c>
    </row>
    <row r="49" spans="1:7" ht="12" customHeight="1" x14ac:dyDescent="0.25">
      <c r="A49" s="62"/>
      <c r="B49" s="129" t="s">
        <v>31</v>
      </c>
      <c r="C49" s="119"/>
      <c r="D49" s="119"/>
      <c r="E49" s="119"/>
      <c r="F49" s="130"/>
      <c r="G49" s="130"/>
    </row>
    <row r="50" spans="1:7" ht="12.75" customHeight="1" x14ac:dyDescent="0.25">
      <c r="A50" s="62"/>
      <c r="B50" s="128" t="s">
        <v>105</v>
      </c>
      <c r="C50" s="119" t="s">
        <v>98</v>
      </c>
      <c r="D50" s="119">
        <v>2</v>
      </c>
      <c r="E50" s="119" t="s">
        <v>62</v>
      </c>
      <c r="F50" s="130">
        <v>13000</v>
      </c>
      <c r="G50" s="130">
        <f>D50*F50</f>
        <v>26000</v>
      </c>
    </row>
    <row r="51" spans="1:7" ht="12.75" customHeight="1" x14ac:dyDescent="0.25">
      <c r="A51" s="62"/>
      <c r="B51" s="128" t="s">
        <v>106</v>
      </c>
      <c r="C51" s="119" t="s">
        <v>98</v>
      </c>
      <c r="D51" s="119">
        <v>1</v>
      </c>
      <c r="E51" s="119" t="s">
        <v>64</v>
      </c>
      <c r="F51" s="130">
        <v>40100</v>
      </c>
      <c r="G51" s="130">
        <f>D51*F51</f>
        <v>40100</v>
      </c>
    </row>
    <row r="52" spans="1:7" ht="12.75" customHeight="1" x14ac:dyDescent="0.25">
      <c r="A52" s="62"/>
      <c r="B52" s="129" t="s">
        <v>32</v>
      </c>
      <c r="C52" s="119"/>
      <c r="D52" s="119"/>
      <c r="E52" s="119"/>
      <c r="F52" s="130"/>
      <c r="G52" s="130"/>
    </row>
    <row r="53" spans="1:7" ht="15" customHeight="1" x14ac:dyDescent="0.25">
      <c r="A53" s="62"/>
      <c r="B53" s="128" t="s">
        <v>99</v>
      </c>
      <c r="C53" s="119" t="s">
        <v>63</v>
      </c>
      <c r="D53" s="119">
        <v>0.6</v>
      </c>
      <c r="E53" s="119" t="s">
        <v>64</v>
      </c>
      <c r="F53" s="130">
        <v>37840</v>
      </c>
      <c r="G53" s="130">
        <f t="shared" si="2"/>
        <v>22704</v>
      </c>
    </row>
    <row r="54" spans="1:7" ht="11.25" customHeight="1" x14ac:dyDescent="0.25">
      <c r="B54" s="41" t="s">
        <v>33</v>
      </c>
      <c r="C54" s="42"/>
      <c r="D54" s="42"/>
      <c r="E54" s="42"/>
      <c r="F54" s="43"/>
      <c r="G54" s="44">
        <f>SUM(G45:G53)</f>
        <v>903294</v>
      </c>
    </row>
    <row r="55" spans="1:7" ht="11.25" customHeight="1" x14ac:dyDescent="0.25">
      <c r="B55" s="36"/>
      <c r="C55" s="37"/>
      <c r="D55" s="37"/>
      <c r="E55" s="45"/>
      <c r="F55" s="38"/>
      <c r="G55" s="38"/>
    </row>
    <row r="56" spans="1:7" ht="11.25" customHeight="1" x14ac:dyDescent="0.25">
      <c r="B56" s="25" t="s">
        <v>34</v>
      </c>
      <c r="C56" s="26"/>
      <c r="D56" s="27"/>
      <c r="E56" s="27"/>
      <c r="F56" s="28"/>
      <c r="G56" s="28"/>
    </row>
    <row r="57" spans="1:7" ht="11.25" customHeight="1" x14ac:dyDescent="0.25">
      <c r="B57" s="39" t="s">
        <v>35</v>
      </c>
      <c r="C57" s="40" t="s">
        <v>27</v>
      </c>
      <c r="D57" s="40" t="s">
        <v>28</v>
      </c>
      <c r="E57" s="39" t="s">
        <v>14</v>
      </c>
      <c r="F57" s="40" t="s">
        <v>15</v>
      </c>
      <c r="G57" s="39" t="s">
        <v>16</v>
      </c>
    </row>
    <row r="58" spans="1:7" ht="26.25" customHeight="1" x14ac:dyDescent="0.25">
      <c r="B58" s="135" t="s">
        <v>100</v>
      </c>
      <c r="C58" s="131" t="s">
        <v>101</v>
      </c>
      <c r="D58" s="131">
        <v>500</v>
      </c>
      <c r="E58" s="132" t="s">
        <v>102</v>
      </c>
      <c r="F58" s="133">
        <v>1500</v>
      </c>
      <c r="G58" s="134">
        <f>+F58*D58</f>
        <v>750000</v>
      </c>
    </row>
    <row r="59" spans="1:7" ht="11.25" customHeight="1" x14ac:dyDescent="0.25">
      <c r="B59" s="46" t="s">
        <v>36</v>
      </c>
      <c r="C59" s="47"/>
      <c r="D59" s="47"/>
      <c r="E59" s="47"/>
      <c r="F59" s="48"/>
      <c r="G59" s="49">
        <f>SUM(G58:G58)</f>
        <v>750000</v>
      </c>
    </row>
    <row r="60" spans="1:7" ht="11.25" customHeight="1" x14ac:dyDescent="0.25">
      <c r="B60" s="65"/>
      <c r="C60" s="65"/>
      <c r="D60" s="65"/>
      <c r="E60" s="65"/>
      <c r="F60" s="66"/>
      <c r="G60" s="66"/>
    </row>
    <row r="61" spans="1:7" ht="11.25" customHeight="1" x14ac:dyDescent="0.25">
      <c r="B61" s="67" t="s">
        <v>37</v>
      </c>
      <c r="C61" s="68"/>
      <c r="D61" s="68"/>
      <c r="E61" s="68"/>
      <c r="F61" s="68"/>
      <c r="G61" s="69">
        <f>G24+G29+G41+G54+G59</f>
        <v>2572408.2400000002</v>
      </c>
    </row>
    <row r="62" spans="1:7" ht="11.25" customHeight="1" x14ac:dyDescent="0.25">
      <c r="B62" s="70" t="s">
        <v>38</v>
      </c>
      <c r="C62" s="51"/>
      <c r="D62" s="51"/>
      <c r="E62" s="51"/>
      <c r="F62" s="51"/>
      <c r="G62" s="71">
        <f>G61*0.05</f>
        <v>128620.41200000001</v>
      </c>
    </row>
    <row r="63" spans="1:7" ht="11.25" customHeight="1" x14ac:dyDescent="0.25">
      <c r="B63" s="72" t="s">
        <v>39</v>
      </c>
      <c r="C63" s="50"/>
      <c r="D63" s="50"/>
      <c r="E63" s="50"/>
      <c r="F63" s="50"/>
      <c r="G63" s="73">
        <f>G62+G61</f>
        <v>2701028.6520000002</v>
      </c>
    </row>
    <row r="64" spans="1:7" ht="11.25" customHeight="1" x14ac:dyDescent="0.25">
      <c r="B64" s="70" t="s">
        <v>40</v>
      </c>
      <c r="C64" s="51"/>
      <c r="D64" s="51"/>
      <c r="E64" s="51"/>
      <c r="F64" s="51"/>
      <c r="G64" s="71">
        <f>G12</f>
        <v>2900000</v>
      </c>
    </row>
    <row r="65" spans="2:7" ht="11.25" customHeight="1" x14ac:dyDescent="0.25">
      <c r="B65" s="74" t="s">
        <v>41</v>
      </c>
      <c r="C65" s="75"/>
      <c r="D65" s="75"/>
      <c r="E65" s="75"/>
      <c r="F65" s="75"/>
      <c r="G65" s="76">
        <f>G64-G63</f>
        <v>198971.34799999977</v>
      </c>
    </row>
    <row r="66" spans="2:7" ht="11.25" customHeight="1" x14ac:dyDescent="0.25">
      <c r="B66" s="63" t="s">
        <v>42</v>
      </c>
      <c r="C66" s="64"/>
      <c r="D66" s="64"/>
      <c r="E66" s="64"/>
      <c r="F66" s="64"/>
      <c r="G66" s="59"/>
    </row>
    <row r="67" spans="2:7" ht="11.25" customHeight="1" thickBot="1" x14ac:dyDescent="0.3">
      <c r="B67" s="77"/>
      <c r="C67" s="64"/>
      <c r="D67" s="64"/>
      <c r="E67" s="64"/>
      <c r="F67" s="64"/>
      <c r="G67" s="59"/>
    </row>
    <row r="68" spans="2:7" ht="11.25" customHeight="1" x14ac:dyDescent="0.25">
      <c r="B68" s="89" t="s">
        <v>43</v>
      </c>
      <c r="C68" s="90"/>
      <c r="D68" s="90"/>
      <c r="E68" s="90"/>
      <c r="F68" s="91"/>
      <c r="G68" s="59"/>
    </row>
    <row r="69" spans="2:7" ht="11.25" customHeight="1" x14ac:dyDescent="0.25">
      <c r="B69" s="92" t="s">
        <v>44</v>
      </c>
      <c r="C69" s="61"/>
      <c r="D69" s="61"/>
      <c r="E69" s="61"/>
      <c r="F69" s="93"/>
      <c r="G69" s="59"/>
    </row>
    <row r="70" spans="2:7" ht="11.25" customHeight="1" x14ac:dyDescent="0.25">
      <c r="B70" s="92" t="s">
        <v>68</v>
      </c>
      <c r="C70" s="61"/>
      <c r="D70" s="61"/>
      <c r="E70" s="61"/>
      <c r="F70" s="93"/>
      <c r="G70" s="59"/>
    </row>
    <row r="71" spans="2:7" ht="11.25" customHeight="1" x14ac:dyDescent="0.25">
      <c r="B71" s="92" t="s">
        <v>69</v>
      </c>
      <c r="C71" s="61"/>
      <c r="D71" s="61"/>
      <c r="E71" s="61"/>
      <c r="F71" s="93"/>
      <c r="G71" s="59"/>
    </row>
    <row r="72" spans="2:7" ht="11.25" customHeight="1" x14ac:dyDescent="0.25">
      <c r="B72" s="92" t="s">
        <v>45</v>
      </c>
      <c r="C72" s="61"/>
      <c r="D72" s="61"/>
      <c r="E72" s="61"/>
      <c r="F72" s="93"/>
      <c r="G72" s="59"/>
    </row>
    <row r="73" spans="2:7" ht="11.25" customHeight="1" x14ac:dyDescent="0.25">
      <c r="B73" s="92" t="s">
        <v>46</v>
      </c>
      <c r="C73" s="61"/>
      <c r="D73" s="61"/>
      <c r="E73" s="61"/>
      <c r="F73" s="93"/>
      <c r="G73" s="59"/>
    </row>
    <row r="74" spans="2:7" ht="11.25" customHeight="1" x14ac:dyDescent="0.25">
      <c r="B74" s="92" t="s">
        <v>47</v>
      </c>
      <c r="C74" s="61"/>
      <c r="D74" s="61"/>
      <c r="E74" s="61"/>
      <c r="F74" s="93"/>
      <c r="G74" s="59"/>
    </row>
    <row r="75" spans="2:7" ht="11.25" customHeight="1" thickBot="1" x14ac:dyDescent="0.3">
      <c r="B75" s="94" t="s">
        <v>103</v>
      </c>
      <c r="C75" s="95"/>
      <c r="D75" s="95"/>
      <c r="E75" s="95"/>
      <c r="F75" s="96"/>
      <c r="G75" s="59"/>
    </row>
    <row r="76" spans="2:7" ht="11.25" customHeight="1" x14ac:dyDescent="0.25">
      <c r="B76" s="87"/>
      <c r="C76" s="61"/>
      <c r="D76" s="61"/>
      <c r="E76" s="61"/>
      <c r="F76" s="61"/>
      <c r="G76" s="59"/>
    </row>
    <row r="77" spans="2:7" ht="11.25" customHeight="1" thickBot="1" x14ac:dyDescent="0.3">
      <c r="B77" s="138" t="s">
        <v>48</v>
      </c>
      <c r="C77" s="139"/>
      <c r="D77" s="86"/>
      <c r="E77" s="52"/>
      <c r="F77" s="52"/>
      <c r="G77" s="59"/>
    </row>
    <row r="78" spans="2:7" ht="11.25" customHeight="1" x14ac:dyDescent="0.25">
      <c r="B78" s="79" t="s">
        <v>35</v>
      </c>
      <c r="C78" s="53" t="s">
        <v>49</v>
      </c>
      <c r="D78" s="80" t="s">
        <v>50</v>
      </c>
      <c r="E78" s="52"/>
      <c r="F78" s="52"/>
      <c r="G78" s="59"/>
    </row>
    <row r="79" spans="2:7" ht="11.25" customHeight="1" x14ac:dyDescent="0.25">
      <c r="B79" s="81" t="s">
        <v>51</v>
      </c>
      <c r="C79" s="54">
        <f>+G24</f>
        <v>396000</v>
      </c>
      <c r="D79" s="82">
        <f>(C79/C85)</f>
        <v>0.1466108105542599</v>
      </c>
      <c r="E79" s="52"/>
      <c r="F79" s="52"/>
      <c r="G79" s="59"/>
    </row>
    <row r="80" spans="2:7" ht="11.25" customHeight="1" x14ac:dyDescent="0.25">
      <c r="B80" s="81" t="s">
        <v>52</v>
      </c>
      <c r="C80" s="55">
        <v>0</v>
      </c>
      <c r="D80" s="82">
        <v>0</v>
      </c>
      <c r="E80" s="52"/>
      <c r="F80" s="52"/>
      <c r="G80" s="59"/>
    </row>
    <row r="81" spans="2:7" ht="11.25" customHeight="1" x14ac:dyDescent="0.25">
      <c r="B81" s="81" t="s">
        <v>53</v>
      </c>
      <c r="C81" s="54">
        <f>+G41</f>
        <v>523114.24000000011</v>
      </c>
      <c r="D81" s="82">
        <f>(C81/C85)</f>
        <v>0.1936722291385749</v>
      </c>
      <c r="E81" s="52"/>
      <c r="F81" s="52"/>
      <c r="G81" s="59"/>
    </row>
    <row r="82" spans="2:7" ht="11.25" customHeight="1" x14ac:dyDescent="0.25">
      <c r="B82" s="81" t="s">
        <v>26</v>
      </c>
      <c r="C82" s="54">
        <f>+G54</f>
        <v>903294</v>
      </c>
      <c r="D82" s="82">
        <f>(C82/C85)</f>
        <v>0.33442592300201929</v>
      </c>
      <c r="E82" s="52"/>
      <c r="F82" s="52"/>
      <c r="G82" s="59"/>
    </row>
    <row r="83" spans="2:7" ht="11.25" customHeight="1" x14ac:dyDescent="0.25">
      <c r="B83" s="81" t="s">
        <v>54</v>
      </c>
      <c r="C83" s="56">
        <f>+G59</f>
        <v>750000</v>
      </c>
      <c r="D83" s="82">
        <f>(C83/C85)</f>
        <v>0.2776719896860983</v>
      </c>
      <c r="E83" s="58"/>
      <c r="F83" s="58"/>
      <c r="G83" s="59"/>
    </row>
    <row r="84" spans="2:7" ht="11.25" customHeight="1" x14ac:dyDescent="0.25">
      <c r="B84" s="81" t="s">
        <v>55</v>
      </c>
      <c r="C84" s="56">
        <f>+G62</f>
        <v>128620.41200000001</v>
      </c>
      <c r="D84" s="82">
        <f>(C84/C85)</f>
        <v>4.7619047619047616E-2</v>
      </c>
      <c r="E84" s="58"/>
      <c r="F84" s="58"/>
      <c r="G84" s="59"/>
    </row>
    <row r="85" spans="2:7" ht="11.25" customHeight="1" thickBot="1" x14ac:dyDescent="0.3">
      <c r="B85" s="83" t="s">
        <v>56</v>
      </c>
      <c r="C85" s="84">
        <f>SUM(C79:C84)</f>
        <v>2701028.6520000002</v>
      </c>
      <c r="D85" s="85">
        <f>SUM(D79:D84)</f>
        <v>1</v>
      </c>
      <c r="E85" s="58"/>
      <c r="F85" s="58"/>
      <c r="G85" s="59"/>
    </row>
    <row r="86" spans="2:7" ht="11.25" customHeight="1" x14ac:dyDescent="0.25">
      <c r="B86" s="77"/>
      <c r="C86" s="64"/>
      <c r="D86" s="64"/>
      <c r="E86" s="64"/>
      <c r="F86" s="64"/>
      <c r="G86" s="59"/>
    </row>
    <row r="87" spans="2:7" ht="11.25" customHeight="1" x14ac:dyDescent="0.25">
      <c r="B87" s="78"/>
      <c r="C87" s="64"/>
      <c r="D87" s="64"/>
      <c r="E87" s="64"/>
      <c r="F87" s="64"/>
      <c r="G87" s="59"/>
    </row>
    <row r="88" spans="2:7" ht="11.25" customHeight="1" thickBot="1" x14ac:dyDescent="0.3">
      <c r="B88" s="98"/>
      <c r="C88" s="99" t="s">
        <v>57</v>
      </c>
      <c r="D88" s="100"/>
      <c r="E88" s="101"/>
      <c r="F88" s="57"/>
      <c r="G88" s="59"/>
    </row>
    <row r="89" spans="2:7" ht="11.25" customHeight="1" x14ac:dyDescent="0.25">
      <c r="B89" s="102" t="s">
        <v>71</v>
      </c>
      <c r="C89" s="103">
        <v>400</v>
      </c>
      <c r="D89" s="103">
        <v>500</v>
      </c>
      <c r="E89" s="104">
        <v>600</v>
      </c>
      <c r="F89" s="97"/>
      <c r="G89" s="60"/>
    </row>
    <row r="90" spans="2:7" ht="11.25" customHeight="1" thickBot="1" x14ac:dyDescent="0.3">
      <c r="B90" s="83" t="s">
        <v>72</v>
      </c>
      <c r="C90" s="126">
        <f>(G63/C89)</f>
        <v>6752.5716300000004</v>
      </c>
      <c r="D90" s="126">
        <f>(G63/D89)</f>
        <v>5402.0573040000008</v>
      </c>
      <c r="E90" s="127">
        <f>(G63/E89)</f>
        <v>4501.7144200000002</v>
      </c>
      <c r="F90" s="97"/>
      <c r="G90" s="60"/>
    </row>
    <row r="91" spans="2:7" ht="11.25" customHeight="1" x14ac:dyDescent="0.25">
      <c r="B91" s="88" t="s">
        <v>104</v>
      </c>
      <c r="C91" s="61"/>
      <c r="D91" s="61"/>
      <c r="E91" s="61"/>
      <c r="F91" s="61"/>
      <c r="G91" s="61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8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 establecimiento</vt:lpstr>
      <vt:lpstr>'Alfalfa establecimiento'!Área_de_impresión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2022-06-16T22:30:28Z</cp:lastPrinted>
  <dcterms:created xsi:type="dcterms:W3CDTF">2020-11-27T12:49:26Z</dcterms:created>
  <dcterms:modified xsi:type="dcterms:W3CDTF">2022-06-22T15:07:25Z</dcterms:modified>
</cp:coreProperties>
</file>