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Alfalfa Mantencion" sheetId="1" r:id="rId1"/>
  </sheets>
  <definedNames>
    <definedName name="_xlnm.Print_Area" localSheetId="0">'Alfalfa Mantencion'!$B$1:$G$88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12" i="1"/>
  <c r="G45" i="1"/>
  <c r="G47" i="1"/>
  <c r="G49" i="1"/>
  <c r="G50" i="1"/>
  <c r="G44" i="1"/>
  <c r="G51" i="1" s="1"/>
  <c r="G43" i="1"/>
  <c r="G35" i="1"/>
  <c r="G36" i="1"/>
  <c r="G37" i="1"/>
  <c r="G34" i="1"/>
  <c r="G22" i="1"/>
  <c r="G23" i="1"/>
  <c r="G24" i="1"/>
  <c r="G21" i="1"/>
  <c r="G61" i="1" l="1"/>
  <c r="G56" i="1"/>
  <c r="C80" i="1" s="1"/>
  <c r="C79" i="1" l="1"/>
  <c r="G38" i="1"/>
  <c r="C78" i="1" s="1"/>
  <c r="G25" i="1"/>
  <c r="C76" i="1" s="1"/>
  <c r="G30" i="1" l="1"/>
  <c r="G58" i="1" s="1"/>
  <c r="G59" i="1" l="1"/>
  <c r="G60" i="1" l="1"/>
  <c r="G62" i="1" s="1"/>
  <c r="C81" i="1"/>
  <c r="C87" i="1" l="1"/>
  <c r="C82" i="1"/>
  <c r="D81" i="1" s="1"/>
  <c r="D87" i="1"/>
  <c r="E87" i="1"/>
  <c r="D79" i="1" l="1"/>
  <c r="D76" i="1"/>
  <c r="D78" i="1"/>
  <c r="D80" i="1"/>
  <c r="D82" i="1" l="1"/>
</calcChain>
</file>

<file path=xl/sharedStrings.xml><?xml version="1.0" encoding="utf-8"?>
<sst xmlns="http://schemas.openxmlformats.org/spreadsheetml/2006/main" count="142" uniqueCount="106">
  <si>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</si>
  <si>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</si>
  <si>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</si>
  <si>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</si>
  <si>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</si>
  <si>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</si>
  <si>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</si>
  <si>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</si>
  <si>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</si>
  <si>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</si>
  <si>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</si>
  <si>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</si>
  <si>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</si>
  <si>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</si>
  <si>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</si>
  <si>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</si>
  <si>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</si>
  <si>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</si>
  <si>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</si>
  <si>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</si>
  <si>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</si>
  <si>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</si>
  <si>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</si>
  <si>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</si>
  <si>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</si>
  <si>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</si>
  <si>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</si>
  <si>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</si>
  <si>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</si>
  <si>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</si>
  <si>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</si>
  <si>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</si>
  <si>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</si>
  <si>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</si>
  <si>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</si>
  <si>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</si>
  <si>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</si>
  <si>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</si>
  <si>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</si>
  <si>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</si>
  <si>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</si>
  <si>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</si>
  <si>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</si>
  <si>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</si>
  <si>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</si>
  <si>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</si>
  <si>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</si>
  <si>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</si>
  <si>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</si>
  <si>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</si>
  <si>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</si>
  <si>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</si>
  <si>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</si>
  <si>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</si>
  <si>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</si>
  <si>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</si>
  <si>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</si>
  <si>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</si>
  <si>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</si>
  <si>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</si>
  <si>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</si>
  <si>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</si>
  <si>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</si>
  <si>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</si>
  <si>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lt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</si>
  <si>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</si>
  <si>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</si>
  <si>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</si>
  <si>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</si>
  <si>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</si>
  <si>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ALFALFA 2º AÑO</t>
  </si>
  <si>
    <t>Medio</t>
  </si>
  <si>
    <t>Lib. B. O'Higgins</t>
  </si>
  <si>
    <t>Marzo</t>
  </si>
  <si>
    <t>Mercado  local</t>
  </si>
  <si>
    <t>Sequía, heladas</t>
  </si>
  <si>
    <t>Riego</t>
  </si>
  <si>
    <t>Oct. - Marzo</t>
  </si>
  <si>
    <t>Aplicación herbicida desmanche</t>
  </si>
  <si>
    <t>octubre</t>
  </si>
  <si>
    <t>Recoleccion</t>
  </si>
  <si>
    <t>Descarga bodega</t>
  </si>
  <si>
    <t>Aplicación Herbicida</t>
  </si>
  <si>
    <t>Nov - Mar.</t>
  </si>
  <si>
    <t>Aplicación Insecticida</t>
  </si>
  <si>
    <t>Fertilizacion Trompo</t>
  </si>
  <si>
    <t>Recolección</t>
  </si>
  <si>
    <t>WL 903 HQ</t>
  </si>
  <si>
    <t>PRECIO ESPERADO ($/Fardo)</t>
  </si>
  <si>
    <t>Superfosfato triple</t>
  </si>
  <si>
    <t>Junio-Julio</t>
  </si>
  <si>
    <t>Muriato de Potasio</t>
  </si>
  <si>
    <t xml:space="preserve">Fosfimax </t>
  </si>
  <si>
    <t>Sept - marzo</t>
  </si>
  <si>
    <t>karate Zeon</t>
  </si>
  <si>
    <t>Septiembre-Octubre</t>
  </si>
  <si>
    <t>HERBICIDA</t>
  </si>
  <si>
    <t>Pivot 100 SL</t>
  </si>
  <si>
    <t>Lt</t>
  </si>
  <si>
    <t>Servicio Siega, rastrillado y enfardadura</t>
  </si>
  <si>
    <t>Fardo</t>
  </si>
  <si>
    <t>Oct- nov -dic- ene-feb-mar</t>
  </si>
  <si>
    <t>Nov - Mar</t>
  </si>
  <si>
    <t>Centurion Super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</si>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</sst>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2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0" fontId="19" fillId="0" borderId="55" xfId="0" applyFont="1" applyFill="1" applyBorder="1" applyAlignment="1"/>
    <xf numFmtId="0" fontId="21" fillId="10" borderId="55" xfId="0" applyFont="1" applyFill="1" applyBorder="1"/>
    <xf numFmtId="43" fontId="22" fillId="10" borderId="55" xfId="1" applyFont="1" applyFill="1" applyBorder="1" applyAlignment="1">
      <alignment horizontal="center"/>
    </xf>
    <xf numFmtId="0" fontId="22" fillId="10" borderId="55" xfId="1" applyNumberFormat="1" applyFont="1" applyFill="1" applyBorder="1" applyAlignment="1">
      <alignment horizontal="center"/>
    </xf>
    <xf numFmtId="0" fontId="22" fillId="10" borderId="55" xfId="0" applyFont="1" applyFill="1" applyBorder="1" applyAlignment="1">
      <alignment horizontal="center"/>
    </xf>
    <xf numFmtId="3" fontId="22" fillId="0" borderId="55" xfId="0" applyNumberFormat="1" applyFont="1" applyBorder="1" applyAlignment="1">
      <alignment horizontal="center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/>
    </xf>
    <xf numFmtId="3" fontId="19" fillId="0" borderId="55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Normal="10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15" t="s">
        <v>0</v>
      </c>
      <c r="C9" s="139" t="s">
        <v>70</v>
      </c>
      <c r="D9" s="6"/>
      <c r="E9" s="146" t="s">
        <v>67</v>
      </c>
      <c r="F9" s="147"/>
      <c r="G9" s="133">
        <v>700</v>
      </c>
    </row>
    <row r="10" spans="1:7" ht="21.75" customHeight="1">
      <c r="A10" s="61"/>
      <c r="B10" s="117" t="s">
        <v>1</v>
      </c>
      <c r="C10" s="112" t="s">
        <v>87</v>
      </c>
      <c r="D10" s="107"/>
      <c r="E10" s="144" t="s">
        <v>2</v>
      </c>
      <c r="F10" s="145"/>
      <c r="G10" s="110" t="s">
        <v>73</v>
      </c>
    </row>
    <row r="11" spans="1:7" ht="18" customHeight="1">
      <c r="A11" s="61"/>
      <c r="B11" s="117" t="s">
        <v>57</v>
      </c>
      <c r="C11" s="113" t="s">
        <v>71</v>
      </c>
      <c r="D11" s="107"/>
      <c r="E11" s="144" t="s">
        <v>88</v>
      </c>
      <c r="F11" s="145"/>
      <c r="G11" s="111">
        <v>5800</v>
      </c>
    </row>
    <row r="12" spans="1:7" ht="11.25" customHeight="1">
      <c r="A12" s="61"/>
      <c r="B12" s="117" t="s">
        <v>58</v>
      </c>
      <c r="C12" s="112" t="s">
        <v>72</v>
      </c>
      <c r="D12" s="107"/>
      <c r="E12" s="152" t="s">
        <v>3</v>
      </c>
      <c r="F12" s="153"/>
      <c r="G12" s="108">
        <f>+G11*G9</f>
        <v>4060000</v>
      </c>
    </row>
    <row r="13" spans="1:7" ht="27" customHeight="1">
      <c r="A13" s="61"/>
      <c r="B13" s="117" t="s">
        <v>59</v>
      </c>
      <c r="C13" s="113" t="s">
        <v>60</v>
      </c>
      <c r="D13" s="107"/>
      <c r="E13" s="142" t="s">
        <v>4</v>
      </c>
      <c r="F13" s="143"/>
      <c r="G13" s="109" t="s">
        <v>74</v>
      </c>
    </row>
    <row r="14" spans="1:7" ht="13.5" customHeight="1">
      <c r="A14" s="61"/>
      <c r="B14" s="117" t="s">
        <v>5</v>
      </c>
      <c r="C14" s="113" t="s">
        <v>105</v>
      </c>
      <c r="D14" s="107"/>
      <c r="E14" s="142" t="s">
        <v>6</v>
      </c>
      <c r="F14" s="143"/>
      <c r="G14" s="110" t="s">
        <v>102</v>
      </c>
    </row>
    <row r="15" spans="1:7" ht="25.5" customHeight="1">
      <c r="A15" s="61"/>
      <c r="B15" s="117" t="s">
        <v>7</v>
      </c>
      <c r="C15" s="114" t="s">
        <v>104</v>
      </c>
      <c r="D15" s="107"/>
      <c r="E15" s="148" t="s">
        <v>8</v>
      </c>
      <c r="F15" s="149"/>
      <c r="G15" s="109" t="s">
        <v>75</v>
      </c>
    </row>
    <row r="16" spans="1:7" ht="12" customHeight="1">
      <c r="A16" s="2"/>
      <c r="B16" s="116"/>
      <c r="C16" s="7"/>
      <c r="D16" s="8"/>
      <c r="E16" s="9"/>
      <c r="F16" s="9"/>
      <c r="G16" s="10"/>
    </row>
    <row r="17" spans="1:11" ht="12" customHeight="1">
      <c r="A17" s="11"/>
      <c r="B17" s="150" t="s">
        <v>9</v>
      </c>
      <c r="C17" s="151"/>
      <c r="D17" s="151"/>
      <c r="E17" s="151"/>
      <c r="F17" s="151"/>
      <c r="G17" s="151"/>
    </row>
    <row r="18" spans="1:11" ht="12" customHeight="1">
      <c r="A18" s="2"/>
      <c r="B18" s="12"/>
      <c r="C18" s="13"/>
      <c r="D18" s="13"/>
      <c r="E18" s="13"/>
      <c r="F18" s="14"/>
      <c r="G18" s="14"/>
    </row>
    <row r="19" spans="1:11" ht="12" customHeight="1">
      <c r="A19" s="5"/>
      <c r="B19" s="15" t="s">
        <v>10</v>
      </c>
      <c r="C19" s="16"/>
      <c r="D19" s="17"/>
      <c r="E19" s="17"/>
      <c r="F19" s="17"/>
      <c r="G19" s="17"/>
    </row>
    <row r="20" spans="1:11" ht="24" customHeight="1">
      <c r="A20" s="11"/>
      <c r="B20" s="18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16</v>
      </c>
    </row>
    <row r="21" spans="1:11" ht="12.75" customHeight="1">
      <c r="A21" s="11"/>
      <c r="B21" s="118" t="s">
        <v>76</v>
      </c>
      <c r="C21" s="119" t="s">
        <v>17</v>
      </c>
      <c r="D21" s="119">
        <v>12</v>
      </c>
      <c r="E21" s="119" t="s">
        <v>77</v>
      </c>
      <c r="F21" s="120">
        <v>22000</v>
      </c>
      <c r="G21" s="120">
        <f>+F21*D21</f>
        <v>264000</v>
      </c>
    </row>
    <row r="22" spans="1:11" ht="24.75">
      <c r="A22" s="11"/>
      <c r="B22" s="118" t="s">
        <v>78</v>
      </c>
      <c r="C22" s="119" t="s">
        <v>17</v>
      </c>
      <c r="D22" s="119">
        <v>1</v>
      </c>
      <c r="E22" s="119" t="s">
        <v>79</v>
      </c>
      <c r="F22" s="120">
        <v>22000</v>
      </c>
      <c r="G22" s="120">
        <f t="shared" ref="G22:G24" si="0">+F22*D22</f>
        <v>22000</v>
      </c>
    </row>
    <row r="23" spans="1:11" ht="12.75" customHeight="1">
      <c r="A23" s="11"/>
      <c r="B23" s="125" t="s">
        <v>80</v>
      </c>
      <c r="C23" s="119" t="s">
        <v>17</v>
      </c>
      <c r="D23" s="119">
        <v>6</v>
      </c>
      <c r="E23" s="119" t="s">
        <v>77</v>
      </c>
      <c r="F23" s="120">
        <v>22000</v>
      </c>
      <c r="G23" s="120">
        <f t="shared" si="0"/>
        <v>132000</v>
      </c>
    </row>
    <row r="24" spans="1:11" ht="12.75" customHeight="1">
      <c r="A24" s="11"/>
      <c r="B24" s="118" t="s">
        <v>81</v>
      </c>
      <c r="C24" s="119" t="s">
        <v>17</v>
      </c>
      <c r="D24" s="119">
        <v>6</v>
      </c>
      <c r="E24" s="119" t="s">
        <v>77</v>
      </c>
      <c r="F24" s="120">
        <v>22000</v>
      </c>
      <c r="G24" s="120">
        <f t="shared" si="0"/>
        <v>132000</v>
      </c>
    </row>
    <row r="25" spans="1:11" ht="12.75" customHeight="1">
      <c r="A25" s="11"/>
      <c r="B25" s="19" t="s">
        <v>18</v>
      </c>
      <c r="C25" s="20"/>
      <c r="D25" s="20"/>
      <c r="E25" s="20"/>
      <c r="F25" s="21"/>
      <c r="G25" s="22">
        <f>SUM(G21:G24)</f>
        <v>550000</v>
      </c>
    </row>
    <row r="26" spans="1:11" ht="14.25" customHeight="1">
      <c r="A26" s="11"/>
      <c r="B26" s="12"/>
      <c r="C26" s="14"/>
      <c r="D26" s="14"/>
      <c r="E26" s="14"/>
      <c r="F26" s="23"/>
      <c r="G26" s="23"/>
    </row>
    <row r="27" spans="1:11" ht="12.75" customHeight="1">
      <c r="A27" s="11"/>
      <c r="B27" s="24" t="s">
        <v>19</v>
      </c>
      <c r="C27" s="25"/>
      <c r="D27" s="26"/>
      <c r="E27" s="26"/>
      <c r="F27" s="27"/>
      <c r="G27" s="27"/>
    </row>
    <row r="28" spans="1:11" ht="25.5" customHeight="1">
      <c r="A28" s="5"/>
      <c r="B28" s="28" t="s">
        <v>11</v>
      </c>
      <c r="C28" s="29" t="s">
        <v>12</v>
      </c>
      <c r="D28" s="29" t="s">
        <v>13</v>
      </c>
      <c r="E28" s="28" t="s">
        <v>14</v>
      </c>
      <c r="F28" s="29" t="s">
        <v>15</v>
      </c>
      <c r="G28" s="28" t="s">
        <v>16</v>
      </c>
    </row>
    <row r="29" spans="1:11" ht="12" customHeight="1">
      <c r="A29" s="2"/>
      <c r="B29" s="30"/>
      <c r="C29" s="31"/>
      <c r="D29" s="31"/>
      <c r="E29" s="31"/>
      <c r="F29" s="105"/>
      <c r="G29" s="105"/>
    </row>
    <row r="30" spans="1:11" ht="12" customHeight="1">
      <c r="A30" s="5"/>
      <c r="B30" s="32" t="s">
        <v>20</v>
      </c>
      <c r="C30" s="33"/>
      <c r="D30" s="33"/>
      <c r="E30" s="33"/>
      <c r="F30" s="34"/>
      <c r="G30" s="106">
        <f>SUM(G29)</f>
        <v>0</v>
      </c>
    </row>
    <row r="31" spans="1:11" ht="15.75" customHeight="1">
      <c r="A31" s="5"/>
      <c r="B31" s="35"/>
      <c r="C31" s="36"/>
      <c r="D31" s="36"/>
      <c r="E31" s="36"/>
      <c r="F31" s="37"/>
      <c r="G31" s="37"/>
      <c r="K31" s="104"/>
    </row>
    <row r="32" spans="1:11" ht="12.75" customHeight="1">
      <c r="A32" s="11"/>
      <c r="B32" s="24" t="s">
        <v>21</v>
      </c>
      <c r="C32" s="25"/>
      <c r="D32" s="26"/>
      <c r="E32" s="26"/>
      <c r="F32" s="27"/>
      <c r="G32" s="27"/>
      <c r="K32" s="104"/>
    </row>
    <row r="33" spans="1:7" ht="21" customHeight="1">
      <c r="A33" s="11"/>
      <c r="B33" s="38" t="s">
        <v>11</v>
      </c>
      <c r="C33" s="38" t="s">
        <v>12</v>
      </c>
      <c r="D33" s="38" t="s">
        <v>13</v>
      </c>
      <c r="E33" s="38" t="s">
        <v>14</v>
      </c>
      <c r="F33" s="39" t="s">
        <v>15</v>
      </c>
      <c r="G33" s="38" t="s">
        <v>16</v>
      </c>
    </row>
    <row r="34" spans="1:7" ht="12.75" customHeight="1">
      <c r="A34" s="11"/>
      <c r="B34" s="118" t="s">
        <v>82</v>
      </c>
      <c r="C34" s="119" t="s">
        <v>22</v>
      </c>
      <c r="D34" s="119">
        <v>0.06</v>
      </c>
      <c r="E34" s="119" t="s">
        <v>83</v>
      </c>
      <c r="F34" s="120">
        <v>376992.00000000006</v>
      </c>
      <c r="G34" s="120">
        <f>+F34*D34</f>
        <v>22619.520000000004</v>
      </c>
    </row>
    <row r="35" spans="1:7" ht="12.75" customHeight="1">
      <c r="A35" s="11"/>
      <c r="B35" s="118" t="s">
        <v>84</v>
      </c>
      <c r="C35" s="119" t="s">
        <v>22</v>
      </c>
      <c r="D35" s="119">
        <v>0.06</v>
      </c>
      <c r="E35" s="119" t="s">
        <v>83</v>
      </c>
      <c r="F35" s="120">
        <v>376992.00000000006</v>
      </c>
      <c r="G35" s="120">
        <f t="shared" ref="G35:G37" si="1">+F35*D35</f>
        <v>22619.520000000004</v>
      </c>
    </row>
    <row r="36" spans="1:7" ht="12.75" customHeight="1">
      <c r="A36" s="11"/>
      <c r="B36" s="118" t="s">
        <v>85</v>
      </c>
      <c r="C36" s="119" t="s">
        <v>22</v>
      </c>
      <c r="D36" s="119">
        <v>0.06</v>
      </c>
      <c r="E36" s="119" t="s">
        <v>83</v>
      </c>
      <c r="F36" s="120">
        <v>376992.00000000006</v>
      </c>
      <c r="G36" s="120">
        <f t="shared" si="1"/>
        <v>22619.520000000004</v>
      </c>
    </row>
    <row r="37" spans="1:7" ht="12.75" customHeight="1">
      <c r="A37" s="11"/>
      <c r="B37" s="118" t="s">
        <v>86</v>
      </c>
      <c r="C37" s="119" t="s">
        <v>22</v>
      </c>
      <c r="D37" s="119">
        <v>2</v>
      </c>
      <c r="E37" s="119" t="s">
        <v>83</v>
      </c>
      <c r="F37" s="120">
        <v>88000</v>
      </c>
      <c r="G37" s="120">
        <f t="shared" si="1"/>
        <v>176000</v>
      </c>
    </row>
    <row r="38" spans="1:7" ht="12" customHeight="1">
      <c r="A38" s="61"/>
      <c r="B38" s="121" t="s">
        <v>23</v>
      </c>
      <c r="C38" s="122"/>
      <c r="D38" s="122"/>
      <c r="E38" s="122"/>
      <c r="F38" s="123"/>
      <c r="G38" s="124">
        <f>SUM(G34:G37)</f>
        <v>243858.56</v>
      </c>
    </row>
    <row r="39" spans="1:7" ht="12" customHeight="1">
      <c r="A39" s="61"/>
      <c r="B39" s="35"/>
      <c r="C39" s="36"/>
      <c r="D39" s="36"/>
      <c r="E39" s="36"/>
      <c r="F39" s="37"/>
      <c r="G39" s="37"/>
    </row>
    <row r="40" spans="1:7" ht="12.75" customHeight="1">
      <c r="A40" s="61"/>
      <c r="B40" s="24" t="s">
        <v>24</v>
      </c>
      <c r="C40" s="25"/>
      <c r="D40" s="26"/>
      <c r="E40" s="26"/>
      <c r="F40" s="27"/>
      <c r="G40" s="27"/>
    </row>
    <row r="41" spans="1:7" ht="12" customHeight="1">
      <c r="A41" s="61"/>
      <c r="B41" s="39" t="s">
        <v>25</v>
      </c>
      <c r="C41" s="39" t="s">
        <v>26</v>
      </c>
      <c r="D41" s="39" t="s">
        <v>27</v>
      </c>
      <c r="E41" s="39" t="s">
        <v>14</v>
      </c>
      <c r="F41" s="39" t="s">
        <v>15</v>
      </c>
      <c r="G41" s="39" t="s">
        <v>16</v>
      </c>
    </row>
    <row r="42" spans="1:7" ht="12" customHeight="1">
      <c r="A42" s="61"/>
      <c r="B42" s="126" t="s">
        <v>28</v>
      </c>
      <c r="C42" s="127"/>
      <c r="D42" s="128"/>
      <c r="E42" s="129"/>
      <c r="F42" s="130"/>
      <c r="G42" s="130"/>
    </row>
    <row r="43" spans="1:7" ht="12" customHeight="1">
      <c r="A43" s="61"/>
      <c r="B43" s="118" t="s">
        <v>89</v>
      </c>
      <c r="C43" s="119" t="s">
        <v>29</v>
      </c>
      <c r="D43" s="119">
        <v>250</v>
      </c>
      <c r="E43" s="119" t="s">
        <v>90</v>
      </c>
      <c r="F43" s="120">
        <v>1372</v>
      </c>
      <c r="G43" s="120">
        <f>+F43*D43</f>
        <v>343000</v>
      </c>
    </row>
    <row r="44" spans="1:7" ht="12" customHeight="1">
      <c r="A44" s="61"/>
      <c r="B44" s="118" t="s">
        <v>91</v>
      </c>
      <c r="C44" s="119" t="s">
        <v>29</v>
      </c>
      <c r="D44" s="119">
        <v>200</v>
      </c>
      <c r="E44" s="119" t="s">
        <v>61</v>
      </c>
      <c r="F44" s="120">
        <v>1529</v>
      </c>
      <c r="G44" s="120">
        <f>+F44*D44</f>
        <v>305800</v>
      </c>
    </row>
    <row r="45" spans="1:7" ht="12" customHeight="1">
      <c r="A45" s="61"/>
      <c r="B45" s="118" t="s">
        <v>92</v>
      </c>
      <c r="C45" s="119" t="s">
        <v>64</v>
      </c>
      <c r="D45" s="119">
        <v>3</v>
      </c>
      <c r="E45" s="119" t="s">
        <v>93</v>
      </c>
      <c r="F45" s="120">
        <v>13450</v>
      </c>
      <c r="G45" s="120">
        <f t="shared" ref="G45:G50" si="2">+F45*D45</f>
        <v>40350</v>
      </c>
    </row>
    <row r="46" spans="1:7" ht="12" customHeight="1">
      <c r="A46" s="61"/>
      <c r="B46" s="118" t="s">
        <v>30</v>
      </c>
      <c r="C46" s="119"/>
      <c r="D46" s="119"/>
      <c r="E46" s="119"/>
      <c r="F46" s="120"/>
      <c r="G46" s="120"/>
    </row>
    <row r="47" spans="1:7" ht="12.75" customHeight="1">
      <c r="A47" s="61"/>
      <c r="B47" s="118" t="s">
        <v>94</v>
      </c>
      <c r="C47" s="119" t="s">
        <v>64</v>
      </c>
      <c r="D47" s="119">
        <v>0.5</v>
      </c>
      <c r="E47" s="119" t="s">
        <v>95</v>
      </c>
      <c r="F47" s="120">
        <v>37840</v>
      </c>
      <c r="G47" s="120">
        <f t="shared" si="2"/>
        <v>18920</v>
      </c>
    </row>
    <row r="48" spans="1:7" ht="12.75" customHeight="1">
      <c r="A48" s="61"/>
      <c r="B48" s="118" t="s">
        <v>96</v>
      </c>
      <c r="C48" s="119"/>
      <c r="D48" s="119"/>
      <c r="E48" s="119"/>
      <c r="F48" s="120"/>
      <c r="G48" s="120"/>
    </row>
    <row r="49" spans="1:255" ht="15" customHeight="1">
      <c r="A49" s="61"/>
      <c r="B49" s="118" t="s">
        <v>97</v>
      </c>
      <c r="C49" s="119" t="s">
        <v>98</v>
      </c>
      <c r="D49" s="119">
        <v>1</v>
      </c>
      <c r="E49" s="119" t="s">
        <v>62</v>
      </c>
      <c r="F49" s="120">
        <v>84500</v>
      </c>
      <c r="G49" s="120">
        <f t="shared" si="2"/>
        <v>84500</v>
      </c>
    </row>
    <row r="50" spans="1:255" ht="12" customHeight="1">
      <c r="A50" s="61"/>
      <c r="B50" s="118" t="s">
        <v>103</v>
      </c>
      <c r="C50" s="119" t="s">
        <v>64</v>
      </c>
      <c r="D50" s="119">
        <v>1</v>
      </c>
      <c r="E50" s="119" t="s">
        <v>63</v>
      </c>
      <c r="F50" s="120">
        <v>40100</v>
      </c>
      <c r="G50" s="120">
        <f t="shared" si="2"/>
        <v>40100</v>
      </c>
    </row>
    <row r="51" spans="1:255" ht="11.25" customHeight="1">
      <c r="B51" s="40" t="s">
        <v>31</v>
      </c>
      <c r="C51" s="41"/>
      <c r="D51" s="41"/>
      <c r="E51" s="41"/>
      <c r="F51" s="42"/>
      <c r="G51" s="43">
        <f>SUM(G43:G50)</f>
        <v>832670</v>
      </c>
    </row>
    <row r="52" spans="1:255" ht="11.25" customHeight="1">
      <c r="B52" s="35"/>
      <c r="C52" s="36"/>
      <c r="D52" s="36"/>
      <c r="E52" s="44"/>
      <c r="F52" s="37"/>
      <c r="G52" s="37"/>
    </row>
    <row r="53" spans="1:255" ht="11.25" customHeight="1">
      <c r="B53" s="24" t="s">
        <v>32</v>
      </c>
      <c r="C53" s="25"/>
      <c r="D53" s="26"/>
      <c r="E53" s="26"/>
      <c r="F53" s="27"/>
      <c r="G53" s="27"/>
    </row>
    <row r="54" spans="1:255" ht="11.25" customHeight="1">
      <c r="B54" s="38" t="s">
        <v>33</v>
      </c>
      <c r="C54" s="39" t="s">
        <v>26</v>
      </c>
      <c r="D54" s="39" t="s">
        <v>27</v>
      </c>
      <c r="E54" s="38" t="s">
        <v>14</v>
      </c>
      <c r="F54" s="39" t="s">
        <v>15</v>
      </c>
      <c r="G54" s="38" t="s">
        <v>16</v>
      </c>
    </row>
    <row r="55" spans="1:255" s="138" customFormat="1" ht="24" customHeight="1">
      <c r="A55" s="134"/>
      <c r="B55" s="135" t="s">
        <v>99</v>
      </c>
      <c r="C55" s="136" t="s">
        <v>100</v>
      </c>
      <c r="D55" s="136">
        <v>700</v>
      </c>
      <c r="E55" s="135" t="s">
        <v>101</v>
      </c>
      <c r="F55" s="137">
        <v>1500</v>
      </c>
      <c r="G55" s="137">
        <f>+F55*D55</f>
        <v>1050000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</row>
    <row r="56" spans="1:255" ht="11.25" customHeight="1">
      <c r="B56" s="45" t="s">
        <v>34</v>
      </c>
      <c r="C56" s="46"/>
      <c r="D56" s="46"/>
      <c r="E56" s="46"/>
      <c r="F56" s="47"/>
      <c r="G56" s="48">
        <f>SUM(G55:G55)</f>
        <v>1050000</v>
      </c>
    </row>
    <row r="57" spans="1:255" ht="11.25" customHeight="1">
      <c r="B57" s="64"/>
      <c r="C57" s="64"/>
      <c r="D57" s="64"/>
      <c r="E57" s="64"/>
      <c r="F57" s="65"/>
      <c r="G57" s="65"/>
    </row>
    <row r="58" spans="1:255" ht="11.25" customHeight="1">
      <c r="B58" s="66" t="s">
        <v>35</v>
      </c>
      <c r="C58" s="67"/>
      <c r="D58" s="67"/>
      <c r="E58" s="67"/>
      <c r="F58" s="67"/>
      <c r="G58" s="68">
        <f>G25+G30+G38+G51+G56</f>
        <v>2676528.56</v>
      </c>
    </row>
    <row r="59" spans="1:255" ht="11.25" customHeight="1">
      <c r="B59" s="69" t="s">
        <v>36</v>
      </c>
      <c r="C59" s="50"/>
      <c r="D59" s="50"/>
      <c r="E59" s="50"/>
      <c r="F59" s="50"/>
      <c r="G59" s="70">
        <f>G58*0.05</f>
        <v>133826.42800000001</v>
      </c>
    </row>
    <row r="60" spans="1:255" ht="11.25" customHeight="1">
      <c r="B60" s="71" t="s">
        <v>37</v>
      </c>
      <c r="C60" s="49"/>
      <c r="D60" s="49"/>
      <c r="E60" s="49"/>
      <c r="F60" s="49"/>
      <c r="G60" s="72">
        <f>G59+G58</f>
        <v>2810354.9879999999</v>
      </c>
    </row>
    <row r="61" spans="1:255" ht="11.25" customHeight="1">
      <c r="B61" s="69" t="s">
        <v>38</v>
      </c>
      <c r="C61" s="50"/>
      <c r="D61" s="50"/>
      <c r="E61" s="50"/>
      <c r="F61" s="50"/>
      <c r="G61" s="70">
        <f>G12</f>
        <v>4060000</v>
      </c>
    </row>
    <row r="62" spans="1:255" ht="11.25" customHeight="1">
      <c r="B62" s="73" t="s">
        <v>39</v>
      </c>
      <c r="C62" s="74"/>
      <c r="D62" s="74"/>
      <c r="E62" s="74"/>
      <c r="F62" s="74"/>
      <c r="G62" s="75">
        <f>G61-G60</f>
        <v>1249645.0120000001</v>
      </c>
    </row>
    <row r="63" spans="1:255" ht="11.25" customHeight="1">
      <c r="B63" s="62" t="s">
        <v>40</v>
      </c>
      <c r="C63" s="63"/>
      <c r="D63" s="63"/>
      <c r="E63" s="63"/>
      <c r="F63" s="63"/>
      <c r="G63" s="58"/>
    </row>
    <row r="64" spans="1:255" ht="11.25" customHeight="1" thickBot="1">
      <c r="B64" s="76"/>
      <c r="C64" s="63"/>
      <c r="D64" s="63"/>
      <c r="E64" s="63"/>
      <c r="F64" s="63"/>
      <c r="G64" s="58"/>
    </row>
    <row r="65" spans="2:7" ht="11.25" customHeight="1">
      <c r="B65" s="88" t="s">
        <v>41</v>
      </c>
      <c r="C65" s="89"/>
      <c r="D65" s="89"/>
      <c r="E65" s="89"/>
      <c r="F65" s="90"/>
      <c r="G65" s="58"/>
    </row>
    <row r="66" spans="2:7" ht="11.25" customHeight="1">
      <c r="B66" s="91" t="s">
        <v>42</v>
      </c>
      <c r="C66" s="60"/>
      <c r="D66" s="60"/>
      <c r="E66" s="60"/>
      <c r="F66" s="92"/>
      <c r="G66" s="58"/>
    </row>
    <row r="67" spans="2:7" ht="11.25" customHeight="1">
      <c r="B67" s="91" t="s">
        <v>65</v>
      </c>
      <c r="C67" s="60"/>
      <c r="D67" s="60"/>
      <c r="E67" s="60"/>
      <c r="F67" s="92"/>
      <c r="G67" s="58"/>
    </row>
    <row r="68" spans="2:7" ht="11.25" customHeight="1">
      <c r="B68" s="91" t="s">
        <v>66</v>
      </c>
      <c r="C68" s="60"/>
      <c r="D68" s="60"/>
      <c r="E68" s="60"/>
      <c r="F68" s="92"/>
      <c r="G68" s="58"/>
    </row>
    <row r="69" spans="2:7" ht="11.25" customHeight="1">
      <c r="B69" s="91" t="s">
        <v>43</v>
      </c>
      <c r="C69" s="60"/>
      <c r="D69" s="60"/>
      <c r="E69" s="60"/>
      <c r="F69" s="92"/>
      <c r="G69" s="58"/>
    </row>
    <row r="70" spans="2:7" ht="11.25" customHeight="1">
      <c r="B70" s="91" t="s">
        <v>44</v>
      </c>
      <c r="C70" s="60"/>
      <c r="D70" s="60"/>
      <c r="E70" s="60"/>
      <c r="F70" s="92"/>
      <c r="G70" s="58"/>
    </row>
    <row r="71" spans="2:7" ht="11.25" customHeight="1">
      <c r="B71" s="91" t="s">
        <v>45</v>
      </c>
      <c r="C71" s="60"/>
      <c r="D71" s="60"/>
      <c r="E71" s="60"/>
      <c r="F71" s="92"/>
      <c r="G71" s="58"/>
    </row>
    <row r="72" spans="2:7" ht="11.25" customHeight="1" thickBot="1">
      <c r="B72" s="93"/>
      <c r="C72" s="94"/>
      <c r="D72" s="94"/>
      <c r="E72" s="94"/>
      <c r="F72" s="95"/>
      <c r="G72" s="58"/>
    </row>
    <row r="73" spans="2:7" ht="11.25" customHeight="1">
      <c r="B73" s="86"/>
      <c r="C73" s="60"/>
      <c r="D73" s="60"/>
      <c r="E73" s="60"/>
      <c r="F73" s="60"/>
      <c r="G73" s="58"/>
    </row>
    <row r="74" spans="2:7" ht="11.25" customHeight="1" thickBot="1">
      <c r="B74" s="140" t="s">
        <v>46</v>
      </c>
      <c r="C74" s="141"/>
      <c r="D74" s="85"/>
      <c r="E74" s="51"/>
      <c r="F74" s="51"/>
      <c r="G74" s="58"/>
    </row>
    <row r="75" spans="2:7" ht="11.25" customHeight="1">
      <c r="B75" s="78" t="s">
        <v>33</v>
      </c>
      <c r="C75" s="52" t="s">
        <v>47</v>
      </c>
      <c r="D75" s="79" t="s">
        <v>48</v>
      </c>
      <c r="E75" s="51"/>
      <c r="F75" s="51"/>
      <c r="G75" s="58"/>
    </row>
    <row r="76" spans="2:7" ht="11.25" customHeight="1">
      <c r="B76" s="80" t="s">
        <v>49</v>
      </c>
      <c r="C76" s="53">
        <f>+G25</f>
        <v>550000</v>
      </c>
      <c r="D76" s="81">
        <f>(C76/C82)</f>
        <v>0.19570481392865235</v>
      </c>
      <c r="E76" s="51"/>
      <c r="F76" s="51"/>
      <c r="G76" s="58"/>
    </row>
    <row r="77" spans="2:7" ht="11.25" customHeight="1">
      <c r="B77" s="80" t="s">
        <v>50</v>
      </c>
      <c r="C77" s="54">
        <v>0</v>
      </c>
      <c r="D77" s="81">
        <v>0</v>
      </c>
      <c r="E77" s="51"/>
      <c r="F77" s="51"/>
      <c r="G77" s="58"/>
    </row>
    <row r="78" spans="2:7" ht="11.25" customHeight="1">
      <c r="B78" s="80" t="s">
        <v>51</v>
      </c>
      <c r="C78" s="53">
        <f>+G38</f>
        <v>243858.56</v>
      </c>
      <c r="D78" s="81">
        <f>(C78/C82)</f>
        <v>8.6771443835834738E-2</v>
      </c>
      <c r="E78" s="51"/>
      <c r="F78" s="51"/>
      <c r="G78" s="58"/>
    </row>
    <row r="79" spans="2:7" ht="11.25" customHeight="1">
      <c r="B79" s="80" t="s">
        <v>25</v>
      </c>
      <c r="C79" s="53">
        <f>+G51</f>
        <v>832670</v>
      </c>
      <c r="D79" s="81">
        <f>(C79/C82)</f>
        <v>0.29628641347994722</v>
      </c>
      <c r="E79" s="51"/>
      <c r="F79" s="51"/>
      <c r="G79" s="58"/>
    </row>
    <row r="80" spans="2:7" ht="11.25" customHeight="1">
      <c r="B80" s="80" t="s">
        <v>52</v>
      </c>
      <c r="C80" s="55">
        <f>+G56</f>
        <v>1050000</v>
      </c>
      <c r="D80" s="81">
        <f>(C80/C82)</f>
        <v>0.37361828113651813</v>
      </c>
      <c r="E80" s="57"/>
      <c r="F80" s="57"/>
      <c r="G80" s="58"/>
    </row>
    <row r="81" spans="2:7" ht="11.25" customHeight="1">
      <c r="B81" s="80" t="s">
        <v>53</v>
      </c>
      <c r="C81" s="55">
        <f>+G59</f>
        <v>133826.42800000001</v>
      </c>
      <c r="D81" s="81">
        <f>(C81/C82)</f>
        <v>4.7619047619047623E-2</v>
      </c>
      <c r="E81" s="57"/>
      <c r="F81" s="57"/>
      <c r="G81" s="58"/>
    </row>
    <row r="82" spans="2:7" ht="11.25" customHeight="1" thickBot="1">
      <c r="B82" s="82" t="s">
        <v>54</v>
      </c>
      <c r="C82" s="83">
        <f>SUM(C76:C81)</f>
        <v>2810354.9879999999</v>
      </c>
      <c r="D82" s="84">
        <f>SUM(D76:D81)</f>
        <v>1</v>
      </c>
      <c r="E82" s="57"/>
      <c r="F82" s="57"/>
      <c r="G82" s="58"/>
    </row>
    <row r="83" spans="2:7" ht="11.25" customHeight="1">
      <c r="B83" s="76"/>
      <c r="C83" s="63"/>
      <c r="D83" s="63"/>
      <c r="E83" s="63"/>
      <c r="F83" s="63"/>
      <c r="G83" s="58"/>
    </row>
    <row r="84" spans="2:7" ht="11.25" customHeight="1">
      <c r="B84" s="77"/>
      <c r="C84" s="63"/>
      <c r="D84" s="63"/>
      <c r="E84" s="63"/>
      <c r="F84" s="63"/>
      <c r="G84" s="58"/>
    </row>
    <row r="85" spans="2:7" ht="11.25" customHeight="1" thickBot="1">
      <c r="B85" s="97"/>
      <c r="C85" s="98" t="s">
        <v>55</v>
      </c>
      <c r="D85" s="99"/>
      <c r="E85" s="100"/>
      <c r="F85" s="56"/>
      <c r="G85" s="58"/>
    </row>
    <row r="86" spans="2:7" ht="11.25" customHeight="1">
      <c r="B86" s="101" t="s">
        <v>68</v>
      </c>
      <c r="C86" s="102">
        <v>600</v>
      </c>
      <c r="D86" s="102">
        <v>700</v>
      </c>
      <c r="E86" s="103">
        <v>800</v>
      </c>
      <c r="F86" s="96"/>
      <c r="G86" s="59"/>
    </row>
    <row r="87" spans="2:7" ht="11.25" customHeight="1" thickBot="1">
      <c r="B87" s="82" t="s">
        <v>69</v>
      </c>
      <c r="C87" s="131">
        <f>(G60/C86)</f>
        <v>4683.9249799999998</v>
      </c>
      <c r="D87" s="131">
        <f>(G60/D86)</f>
        <v>4014.7928400000001</v>
      </c>
      <c r="E87" s="132">
        <f>(G60/E86)</f>
        <v>3512.9437349999998</v>
      </c>
      <c r="F87" s="96"/>
      <c r="G87" s="59"/>
    </row>
    <row r="88" spans="2:7" ht="11.25" customHeight="1">
      <c r="B88" s="87" t="s">
        <v>56</v>
      </c>
      <c r="C88" s="60"/>
      <c r="D88" s="60"/>
      <c r="E88" s="60"/>
      <c r="F88" s="60"/>
      <c r="G88" s="60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 Mantencion</vt:lpstr>
      <vt:lpstr>'Alfalfa Mantencion'!Área_de_impresión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2022-06-16T22:29:41Z</cp:lastPrinted>
  <dcterms:created xsi:type="dcterms:W3CDTF">2020-11-27T12:49:26Z</dcterms:created>
  <dcterms:modified xsi:type="dcterms:W3CDTF">2022-06-22T15:07:43Z</dcterms:modified>
</cp:coreProperties>
</file>