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0" yWindow="0" windowWidth="28800" windowHeight="12435"/>
  </bookViews>
  <sheets>
    <sheet name="Alfalf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47" i="1"/>
  <c r="G42" i="1"/>
  <c r="G43" i="1"/>
  <c r="G44" i="1"/>
  <c r="G41" i="1" l="1"/>
  <c r="G23" i="1" l="1"/>
  <c r="G40" i="1" l="1"/>
  <c r="G48" i="1"/>
  <c r="G49" i="1"/>
  <c r="G50" i="1"/>
  <c r="G22" i="1" l="1"/>
  <c r="G21" i="1"/>
  <c r="G33" i="1"/>
  <c r="G34" i="1"/>
  <c r="G35" i="1"/>
  <c r="G24" i="1" l="1"/>
  <c r="G55" i="1"/>
  <c r="G56" i="1" s="1"/>
  <c r="C79" i="1" s="1"/>
  <c r="G12" i="1"/>
  <c r="G61" i="1" s="1"/>
  <c r="C75" i="1" l="1"/>
  <c r="G51" i="1"/>
  <c r="C78" i="1" s="1"/>
  <c r="G36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<sst xmlns="http://schemas.openxmlformats.org/spreadsheetml/2006/main" count="139" uniqueCount="104">
  <si>
    <t>RUBRO O CULTIVO</t>
  </si>
  <si>
    <t>RENDIMIENTO (fardos/Há.)</t>
  </si>
  <si>
    <t>VARIEDAD</t>
  </si>
  <si>
    <t xml:space="preserve">450 ACB BALDRICH,  WL903 HQ ANASAC.,   </t>
  </si>
  <si>
    <t>FECHA ESTIMADA  PRECIO VENTA</t>
  </si>
  <si>
    <t xml:space="preserve">ABRIL </t>
  </si>
  <si>
    <t>NIVEL TECNOLÓGICO</t>
  </si>
  <si>
    <t>MEDIO</t>
  </si>
  <si>
    <t>PRECIO ESPERADO ($/fardos)</t>
  </si>
  <si>
    <t>REGIÓN</t>
  </si>
  <si>
    <t>DEL MAULE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</si>
  <si>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</si>
  <si>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</si>
  <si>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</si>
  <si>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</si>
  <si>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</si>
  <si>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</si>
  <si>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</si>
  <si>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</si>
  <si>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</si>
  <si>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</si>
  <si>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</si>
  <si>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</si>
  <si>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</si>
  <si>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</si>
  <si>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</si>
  <si>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</si>
  <si>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</si>
  <si>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</si>
  <si>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</si>
  <si>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</si>
  <si>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</si>
  <si>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MAYO-MARZO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</si>
  <si>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</si>
  <si>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</si>
  <si>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</si>
  <si>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</si>
  <si>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</si>
  <si>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</si>
  <si>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</si>
  <si>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AGOSTO</t>
  </si>
  <si>
    <t>MARZO-JUNIO</t>
  </si>
  <si>
    <t>LT.</t>
  </si>
  <si>
    <t>FERTILIZANTES FOLIARES</t>
  </si>
  <si>
    <t>JUNIO-MARZO</t>
  </si>
  <si>
    <t>INSECTICIDAS</t>
  </si>
  <si>
    <t>JUNIO-FEBRERO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</si>
  <si>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</si>
  <si>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</si>
  <si>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</si>
  <si>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</si>
  <si>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</si>
  <si>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</si>
  <si>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</si>
  <si>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</si>
  <si>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</si>
  <si>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</si>
  <si>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</si>
  <si>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</si>
  <si>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</si>
  <si>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</si>
  <si>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</si>
  <si>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</si>
  <si>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</si>
  <si>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</si>
  <si>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</si>
  <si>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</si>
  <si>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</si>
  <si>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</si>
  <si>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</si>
  <si>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</si>
  <si>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</si>
  <si>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</si>
  <si>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</si>
  <si>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</si>
  <si>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AGOSTO-MARZO</t>
  </si>
  <si>
    <t>FUNGICIDA</t>
  </si>
  <si>
    <t>ACARICIDA</t>
  </si>
  <si>
    <t>OCTUBRE-MARZO</t>
  </si>
  <si>
    <t>ALFALFA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</si>
  <si>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</si>
  <si>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</si>
  <si>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</si>
  <si>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OCT-MARZO</t>
  </si>
  <si>
    <t>SUPERFOSFATO TRIPLE</t>
  </si>
  <si>
    <t xml:space="preserve">UN  </t>
  </si>
  <si>
    <t>ENFARDADURA</t>
  </si>
  <si>
    <t>MURIATO DE POTASIO</t>
  </si>
  <si>
    <t>MANCOZEB 80%</t>
  </si>
  <si>
    <t>CYHEXATIN 60 SC</t>
  </si>
  <si>
    <t>FOSFIMAX 40 20</t>
  </si>
  <si>
    <t>KARATE CON TECNOLOGIA ZEON</t>
  </si>
  <si>
    <t>APLICACIÓN DE PESTICIDAS</t>
  </si>
  <si>
    <t>ACEQUIADURA</t>
  </si>
  <si>
    <t>ABONADOR CON TROMPO</t>
  </si>
  <si>
    <t xml:space="preserve">RIEGO </t>
  </si>
  <si>
    <t>APLICACIONES FITOSANITARIAS</t>
  </si>
  <si>
    <t>CONTROL MANUAL DE MALEZAS (DESMANCHES)</t>
  </si>
  <si>
    <t>SEPT-ENERO</t>
  </si>
  <si>
    <t>OCTUBRE.</t>
  </si>
  <si>
    <t>FORRAJE ANIMAL</t>
  </si>
  <si>
    <t>FECHA DE COSECHA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</si>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</sst>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49" fontId="10" fillId="8" borderId="1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19125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26.140625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5" customHeight="1" x14ac:dyDescent="0.25">
      <c r="A8" s="13"/>
      <c r="B8" s="13"/>
      <c r="C8" s="14"/>
      <c r="D8" s="13"/>
      <c r="E8" s="13"/>
      <c r="F8" s="13"/>
      <c r="G8" s="13"/>
    </row>
    <row r="9" spans="1:7" ht="12" customHeight="1" x14ac:dyDescent="0.25">
      <c r="A9" s="13"/>
      <c r="B9" s="42" t="s">
        <v>0</v>
      </c>
      <c r="C9" s="43" t="s">
        <v>79</v>
      </c>
      <c r="D9" s="15"/>
      <c r="E9" s="117" t="s">
        <v>1</v>
      </c>
      <c r="F9" s="118"/>
      <c r="G9" s="44">
        <v>500</v>
      </c>
    </row>
    <row r="10" spans="1:7" ht="29.25" customHeight="1" x14ac:dyDescent="0.25">
      <c r="A10" s="13"/>
      <c r="B10" s="3" t="s">
        <v>2</v>
      </c>
      <c r="C10" s="4" t="s">
        <v>3</v>
      </c>
      <c r="D10" s="15"/>
      <c r="E10" s="115" t="s">
        <v>4</v>
      </c>
      <c r="F10" s="116"/>
      <c r="G10" s="5" t="s">
        <v>5</v>
      </c>
    </row>
    <row r="11" spans="1:7" ht="18" customHeight="1" x14ac:dyDescent="0.25">
      <c r="A11" s="13"/>
      <c r="B11" s="3" t="s">
        <v>6</v>
      </c>
      <c r="C11" s="5" t="s">
        <v>7</v>
      </c>
      <c r="D11" s="15"/>
      <c r="E11" s="115" t="s">
        <v>8</v>
      </c>
      <c r="F11" s="116"/>
      <c r="G11" s="46">
        <v>5000</v>
      </c>
    </row>
    <row r="12" spans="1:7" ht="11.25" customHeight="1" x14ac:dyDescent="0.25">
      <c r="A12" s="13"/>
      <c r="B12" s="3" t="s">
        <v>9</v>
      </c>
      <c r="C12" s="6" t="s">
        <v>10</v>
      </c>
      <c r="D12" s="15"/>
      <c r="E12" s="47" t="s">
        <v>11</v>
      </c>
      <c r="F12" s="48"/>
      <c r="G12" s="8">
        <f>(G9*G11)</f>
        <v>2500000</v>
      </c>
    </row>
    <row r="13" spans="1:7" ht="11.25" customHeight="1" x14ac:dyDescent="0.25">
      <c r="A13" s="13"/>
      <c r="B13" s="3" t="s">
        <v>12</v>
      </c>
      <c r="C13" s="123" t="s">
        <v>103</v>
      </c>
      <c r="D13" s="15"/>
      <c r="E13" s="115" t="s">
        <v>13</v>
      </c>
      <c r="F13" s="116"/>
      <c r="G13" s="5" t="s">
        <v>100</v>
      </c>
    </row>
    <row r="14" spans="1:7" ht="41.25" customHeight="1" x14ac:dyDescent="0.25">
      <c r="A14" s="13"/>
      <c r="B14" s="3" t="s">
        <v>14</v>
      </c>
      <c r="C14" s="123" t="s">
        <v>103</v>
      </c>
      <c r="D14" s="15"/>
      <c r="E14" s="115" t="s">
        <v>101</v>
      </c>
      <c r="F14" s="116"/>
      <c r="G14" s="5" t="s">
        <v>83</v>
      </c>
    </row>
    <row r="15" spans="1:7" ht="25.5" x14ac:dyDescent="0.25">
      <c r="A15" s="13"/>
      <c r="B15" s="3" t="s">
        <v>15</v>
      </c>
      <c r="C15" s="5" t="s">
        <v>102</v>
      </c>
      <c r="D15" s="15"/>
      <c r="E15" s="119" t="s">
        <v>16</v>
      </c>
      <c r="F15" s="120"/>
      <c r="G15" s="6" t="s">
        <v>17</v>
      </c>
    </row>
    <row r="16" spans="1:7" ht="12" customHeight="1" x14ac:dyDescent="0.25">
      <c r="A16" s="13"/>
      <c r="B16" s="37"/>
      <c r="C16" s="38"/>
      <c r="D16" s="15"/>
      <c r="E16" s="15"/>
      <c r="F16" s="15"/>
      <c r="G16" s="39"/>
    </row>
    <row r="17" spans="1:7" ht="12" customHeight="1" x14ac:dyDescent="0.25">
      <c r="A17" s="13"/>
      <c r="B17" s="121" t="s">
        <v>18</v>
      </c>
      <c r="C17" s="122"/>
      <c r="D17" s="122"/>
      <c r="E17" s="122"/>
      <c r="F17" s="122"/>
      <c r="G17" s="122"/>
    </row>
    <row r="18" spans="1:7" ht="12" customHeight="1" x14ac:dyDescent="0.25">
      <c r="A18" s="13"/>
      <c r="B18" s="15"/>
      <c r="C18" s="40"/>
      <c r="D18" s="41"/>
      <c r="E18" s="41"/>
      <c r="F18" s="15"/>
      <c r="G18" s="15"/>
    </row>
    <row r="19" spans="1:7" ht="12" customHeight="1" x14ac:dyDescent="0.25">
      <c r="A19" s="13"/>
      <c r="B19" s="49" t="s">
        <v>19</v>
      </c>
      <c r="C19" s="17"/>
      <c r="D19" s="16"/>
      <c r="E19" s="16"/>
      <c r="F19" s="16"/>
      <c r="G19" s="16"/>
    </row>
    <row r="20" spans="1:7" ht="24" customHeight="1" x14ac:dyDescent="0.25">
      <c r="A20" s="13"/>
      <c r="B20" s="50" t="s">
        <v>20</v>
      </c>
      <c r="C20" s="52" t="s">
        <v>21</v>
      </c>
      <c r="D20" s="50" t="s">
        <v>22</v>
      </c>
      <c r="E20" s="53" t="s">
        <v>23</v>
      </c>
      <c r="F20" s="50" t="s">
        <v>24</v>
      </c>
      <c r="G20" s="50" t="s">
        <v>25</v>
      </c>
    </row>
    <row r="21" spans="1:7" ht="14.25" customHeight="1" x14ac:dyDescent="0.25">
      <c r="A21" s="13"/>
      <c r="B21" s="45" t="s">
        <v>95</v>
      </c>
      <c r="C21" s="11" t="s">
        <v>26</v>
      </c>
      <c r="D21" s="12">
        <v>6</v>
      </c>
      <c r="E21" s="11" t="s">
        <v>98</v>
      </c>
      <c r="F21" s="8">
        <v>30000</v>
      </c>
      <c r="G21" s="8">
        <f>D21*F21</f>
        <v>180000</v>
      </c>
    </row>
    <row r="22" spans="1:7" ht="12" customHeight="1" x14ac:dyDescent="0.25">
      <c r="A22" s="13"/>
      <c r="B22" s="7" t="s">
        <v>96</v>
      </c>
      <c r="C22" s="9" t="s">
        <v>26</v>
      </c>
      <c r="D22" s="9">
        <v>2</v>
      </c>
      <c r="E22" s="11" t="s">
        <v>98</v>
      </c>
      <c r="F22" s="8">
        <v>30000</v>
      </c>
      <c r="G22" s="8">
        <f t="shared" ref="G22:G23" si="0">D22*F22</f>
        <v>60000</v>
      </c>
    </row>
    <row r="23" spans="1:7" ht="12.75" customHeight="1" x14ac:dyDescent="0.25">
      <c r="A23" s="13"/>
      <c r="B23" s="45" t="s">
        <v>97</v>
      </c>
      <c r="C23" s="9" t="s">
        <v>26</v>
      </c>
      <c r="D23" s="12">
        <v>2</v>
      </c>
      <c r="E23" s="11" t="s">
        <v>99</v>
      </c>
      <c r="F23" s="8">
        <v>30000</v>
      </c>
      <c r="G23" s="8">
        <f t="shared" si="0"/>
        <v>60000</v>
      </c>
    </row>
    <row r="24" spans="1:7" ht="12.75" customHeight="1" x14ac:dyDescent="0.25">
      <c r="A24" s="13"/>
      <c r="B24" s="51" t="s">
        <v>27</v>
      </c>
      <c r="C24" s="54"/>
      <c r="D24" s="55"/>
      <c r="E24" s="55"/>
      <c r="F24" s="56"/>
      <c r="G24" s="57">
        <f>SUM(G21:G23)</f>
        <v>300000</v>
      </c>
    </row>
    <row r="25" spans="1:7" ht="12" customHeight="1" x14ac:dyDescent="0.25">
      <c r="A25" s="13"/>
      <c r="B25" s="15"/>
      <c r="C25" s="40"/>
      <c r="D25" s="15"/>
      <c r="E25" s="15"/>
      <c r="F25" s="20"/>
      <c r="G25" s="20"/>
    </row>
    <row r="26" spans="1:7" ht="12" customHeight="1" x14ac:dyDescent="0.25">
      <c r="A26" s="13"/>
      <c r="B26" s="49" t="s">
        <v>28</v>
      </c>
      <c r="C26" s="17"/>
      <c r="D26" s="18"/>
      <c r="E26" s="18"/>
      <c r="F26" s="16"/>
      <c r="G26" s="16"/>
    </row>
    <row r="27" spans="1:7" ht="24" customHeight="1" x14ac:dyDescent="0.25">
      <c r="A27" s="13"/>
      <c r="B27" s="58" t="s">
        <v>20</v>
      </c>
      <c r="C27" s="52" t="s">
        <v>21</v>
      </c>
      <c r="D27" s="50" t="s">
        <v>22</v>
      </c>
      <c r="E27" s="58" t="s">
        <v>23</v>
      </c>
      <c r="F27" s="50" t="s">
        <v>24</v>
      </c>
      <c r="G27" s="58" t="s">
        <v>25</v>
      </c>
    </row>
    <row r="28" spans="1:7" ht="12" customHeight="1" x14ac:dyDescent="0.25">
      <c r="A28" s="13"/>
      <c r="B28" s="59" t="s">
        <v>81</v>
      </c>
      <c r="C28" s="60"/>
      <c r="D28" s="61"/>
      <c r="E28" s="61"/>
      <c r="F28" s="59"/>
      <c r="G28" s="59"/>
    </row>
    <row r="29" spans="1:7" ht="12" customHeight="1" x14ac:dyDescent="0.25">
      <c r="A29" s="13"/>
      <c r="B29" s="51" t="s">
        <v>29</v>
      </c>
      <c r="C29" s="62"/>
      <c r="D29" s="63"/>
      <c r="E29" s="63"/>
      <c r="F29" s="64"/>
      <c r="G29" s="64"/>
    </row>
    <row r="30" spans="1:7" ht="12" customHeight="1" x14ac:dyDescent="0.25">
      <c r="A30" s="13"/>
      <c r="B30" s="15"/>
      <c r="C30" s="40"/>
      <c r="D30" s="15"/>
      <c r="E30" s="15"/>
      <c r="F30" s="20"/>
      <c r="G30" s="20"/>
    </row>
    <row r="31" spans="1:7" ht="12" customHeight="1" x14ac:dyDescent="0.25">
      <c r="A31" s="13"/>
      <c r="B31" s="49" t="s">
        <v>30</v>
      </c>
      <c r="C31" s="17"/>
      <c r="D31" s="18"/>
      <c r="E31" s="18"/>
      <c r="F31" s="16"/>
      <c r="G31" s="16"/>
    </row>
    <row r="32" spans="1:7" ht="24" customHeight="1" x14ac:dyDescent="0.25">
      <c r="A32" s="13"/>
      <c r="B32" s="58" t="s">
        <v>20</v>
      </c>
      <c r="C32" s="58" t="s">
        <v>21</v>
      </c>
      <c r="D32" s="58" t="s">
        <v>22</v>
      </c>
      <c r="E32" s="58" t="s">
        <v>23</v>
      </c>
      <c r="F32" s="50" t="s">
        <v>24</v>
      </c>
      <c r="G32" s="58" t="s">
        <v>25</v>
      </c>
    </row>
    <row r="33" spans="1:11" ht="12.75" customHeight="1" x14ac:dyDescent="0.25">
      <c r="A33" s="13"/>
      <c r="B33" s="45" t="s">
        <v>92</v>
      </c>
      <c r="C33" s="11" t="s">
        <v>31</v>
      </c>
      <c r="D33" s="12">
        <v>0.125</v>
      </c>
      <c r="E33" s="11" t="s">
        <v>32</v>
      </c>
      <c r="F33" s="8">
        <v>195000</v>
      </c>
      <c r="G33" s="8">
        <f t="shared" ref="G33:G35" si="1">(D33*F33)</f>
        <v>24375</v>
      </c>
    </row>
    <row r="34" spans="1:11" ht="12.75" customHeight="1" x14ac:dyDescent="0.25">
      <c r="A34" s="13"/>
      <c r="B34" s="45" t="s">
        <v>93</v>
      </c>
      <c r="C34" s="11" t="s">
        <v>31</v>
      </c>
      <c r="D34" s="12">
        <v>0.2</v>
      </c>
      <c r="E34" s="11" t="s">
        <v>75</v>
      </c>
      <c r="F34" s="8">
        <v>195000</v>
      </c>
      <c r="G34" s="8">
        <f t="shared" si="1"/>
        <v>39000</v>
      </c>
    </row>
    <row r="35" spans="1:11" ht="12.75" customHeight="1" x14ac:dyDescent="0.25">
      <c r="A35" s="13"/>
      <c r="B35" s="45" t="s">
        <v>94</v>
      </c>
      <c r="C35" s="11" t="s">
        <v>31</v>
      </c>
      <c r="D35" s="12">
        <v>0.3</v>
      </c>
      <c r="E35" s="11" t="s">
        <v>75</v>
      </c>
      <c r="F35" s="8">
        <v>195000</v>
      </c>
      <c r="G35" s="8">
        <f t="shared" si="1"/>
        <v>58500</v>
      </c>
    </row>
    <row r="36" spans="1:11" ht="12.75" customHeight="1" x14ac:dyDescent="0.25">
      <c r="A36" s="13"/>
      <c r="B36" s="51" t="s">
        <v>33</v>
      </c>
      <c r="C36" s="54"/>
      <c r="D36" s="55"/>
      <c r="E36" s="55"/>
      <c r="F36" s="56"/>
      <c r="G36" s="57">
        <f>SUM(G33:G35)</f>
        <v>121875</v>
      </c>
    </row>
    <row r="37" spans="1:11" ht="12" customHeight="1" x14ac:dyDescent="0.25">
      <c r="A37" s="13"/>
      <c r="B37" s="15"/>
      <c r="C37" s="40"/>
      <c r="D37" s="15"/>
      <c r="E37" s="15"/>
      <c r="F37" s="20"/>
      <c r="G37" s="20"/>
    </row>
    <row r="38" spans="1:11" ht="12" customHeight="1" x14ac:dyDescent="0.25">
      <c r="A38" s="13"/>
      <c r="B38" s="49" t="s">
        <v>34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50" t="s">
        <v>35</v>
      </c>
      <c r="C39" s="52" t="s">
        <v>36</v>
      </c>
      <c r="D39" s="50" t="s">
        <v>37</v>
      </c>
      <c r="E39" s="50" t="s">
        <v>23</v>
      </c>
      <c r="F39" s="50" t="s">
        <v>24</v>
      </c>
      <c r="G39" s="50" t="s">
        <v>25</v>
      </c>
      <c r="K39" s="2"/>
    </row>
    <row r="40" spans="1:11" ht="12.75" customHeight="1" x14ac:dyDescent="0.25">
      <c r="A40" s="13"/>
      <c r="B40" s="65" t="s">
        <v>38</v>
      </c>
      <c r="C40" s="66"/>
      <c r="D40" s="66"/>
      <c r="E40" s="66"/>
      <c r="F40" s="44"/>
      <c r="G40" s="44">
        <f t="shared" ref="G40:G50" si="2">(D40*F40)</f>
        <v>0</v>
      </c>
    </row>
    <row r="41" spans="1:11" ht="12.75" customHeight="1" x14ac:dyDescent="0.25">
      <c r="A41" s="13"/>
      <c r="B41" s="47" t="s">
        <v>87</v>
      </c>
      <c r="C41" s="67" t="s">
        <v>39</v>
      </c>
      <c r="D41" s="68">
        <v>200</v>
      </c>
      <c r="E41" s="67" t="s">
        <v>40</v>
      </c>
      <c r="F41" s="44">
        <v>1440</v>
      </c>
      <c r="G41" s="44">
        <f t="shared" si="2"/>
        <v>288000</v>
      </c>
    </row>
    <row r="42" spans="1:11" ht="12.75" customHeight="1" x14ac:dyDescent="0.25">
      <c r="A42" s="13"/>
      <c r="B42" s="47" t="s">
        <v>84</v>
      </c>
      <c r="C42" s="67" t="s">
        <v>39</v>
      </c>
      <c r="D42" s="68">
        <v>150</v>
      </c>
      <c r="E42" s="67" t="s">
        <v>41</v>
      </c>
      <c r="F42" s="44">
        <v>1880</v>
      </c>
      <c r="G42" s="44">
        <f t="shared" si="2"/>
        <v>282000</v>
      </c>
    </row>
    <row r="43" spans="1:11" ht="12.75" customHeight="1" x14ac:dyDescent="0.25">
      <c r="A43" s="13"/>
      <c r="B43" s="65" t="s">
        <v>76</v>
      </c>
      <c r="C43" s="67"/>
      <c r="D43" s="68"/>
      <c r="E43" s="67"/>
      <c r="F43" s="44"/>
      <c r="G43" s="44">
        <f t="shared" si="2"/>
        <v>0</v>
      </c>
    </row>
    <row r="44" spans="1:11" ht="12.75" customHeight="1" x14ac:dyDescent="0.25">
      <c r="A44" s="13"/>
      <c r="B44" s="47" t="s">
        <v>88</v>
      </c>
      <c r="C44" s="67" t="s">
        <v>39</v>
      </c>
      <c r="D44" s="68">
        <v>2.5</v>
      </c>
      <c r="E44" s="67" t="s">
        <v>32</v>
      </c>
      <c r="F44" s="44">
        <v>4000</v>
      </c>
      <c r="G44" s="44">
        <f t="shared" si="2"/>
        <v>10000</v>
      </c>
    </row>
    <row r="45" spans="1:11" ht="12.75" customHeight="1" x14ac:dyDescent="0.25">
      <c r="A45" s="13"/>
      <c r="B45" s="65" t="s">
        <v>77</v>
      </c>
      <c r="C45" s="66"/>
      <c r="D45" s="66"/>
      <c r="E45" s="66"/>
      <c r="F45" s="44"/>
      <c r="G45" s="44">
        <f t="shared" si="2"/>
        <v>0</v>
      </c>
    </row>
    <row r="46" spans="1:11" ht="12.75" customHeight="1" x14ac:dyDescent="0.25">
      <c r="A46" s="13"/>
      <c r="B46" s="47" t="s">
        <v>89</v>
      </c>
      <c r="C46" s="67" t="s">
        <v>42</v>
      </c>
      <c r="D46" s="68">
        <v>2.5</v>
      </c>
      <c r="E46" s="67" t="s">
        <v>78</v>
      </c>
      <c r="F46" s="44">
        <v>16940</v>
      </c>
      <c r="G46" s="44">
        <f t="shared" si="2"/>
        <v>42350</v>
      </c>
    </row>
    <row r="47" spans="1:11" ht="12.75" customHeight="1" x14ac:dyDescent="0.25">
      <c r="A47" s="13"/>
      <c r="B47" s="65" t="s">
        <v>43</v>
      </c>
      <c r="C47" s="67"/>
      <c r="D47" s="68"/>
      <c r="E47" s="67"/>
      <c r="F47" s="44"/>
      <c r="G47" s="44">
        <f t="shared" si="2"/>
        <v>0</v>
      </c>
    </row>
    <row r="48" spans="1:11" ht="12.75" customHeight="1" x14ac:dyDescent="0.25">
      <c r="A48" s="13"/>
      <c r="B48" s="47" t="s">
        <v>90</v>
      </c>
      <c r="C48" s="67" t="s">
        <v>42</v>
      </c>
      <c r="D48" s="68">
        <v>2</v>
      </c>
      <c r="E48" s="67" t="s">
        <v>44</v>
      </c>
      <c r="F48" s="44">
        <v>13920</v>
      </c>
      <c r="G48" s="44">
        <f t="shared" si="2"/>
        <v>27840</v>
      </c>
    </row>
    <row r="49" spans="1:255" ht="12.75" customHeight="1" x14ac:dyDescent="0.25">
      <c r="A49" s="13"/>
      <c r="B49" s="65" t="s">
        <v>45</v>
      </c>
      <c r="C49" s="66"/>
      <c r="D49" s="66"/>
      <c r="E49" s="66"/>
      <c r="F49" s="44"/>
      <c r="G49" s="44">
        <f t="shared" si="2"/>
        <v>0</v>
      </c>
    </row>
    <row r="50" spans="1:255" ht="12.75" customHeight="1" x14ac:dyDescent="0.25">
      <c r="A50" s="13"/>
      <c r="B50" s="47" t="s">
        <v>91</v>
      </c>
      <c r="C50" s="67" t="s">
        <v>42</v>
      </c>
      <c r="D50" s="68">
        <v>0.5</v>
      </c>
      <c r="E50" s="67" t="s">
        <v>46</v>
      </c>
      <c r="F50" s="44">
        <v>46142</v>
      </c>
      <c r="G50" s="44">
        <f t="shared" si="2"/>
        <v>23071</v>
      </c>
    </row>
    <row r="51" spans="1:255" ht="13.5" customHeight="1" x14ac:dyDescent="0.25">
      <c r="A51" s="13"/>
      <c r="B51" s="51" t="s">
        <v>47</v>
      </c>
      <c r="C51" s="54"/>
      <c r="D51" s="55"/>
      <c r="E51" s="55"/>
      <c r="F51" s="56"/>
      <c r="G51" s="57">
        <f>SUM(G40:G50)</f>
        <v>673261</v>
      </c>
    </row>
    <row r="52" spans="1:255" ht="12" customHeight="1" x14ac:dyDescent="0.25">
      <c r="A52" s="13"/>
      <c r="B52" s="15"/>
      <c r="C52" s="40"/>
      <c r="D52" s="15"/>
      <c r="E52" s="19"/>
      <c r="F52" s="20"/>
      <c r="G52" s="20"/>
    </row>
    <row r="53" spans="1:255" ht="12" customHeight="1" x14ac:dyDescent="0.25">
      <c r="A53" s="13"/>
      <c r="B53" s="49" t="s">
        <v>48</v>
      </c>
      <c r="C53" s="17"/>
      <c r="D53" s="18"/>
      <c r="E53" s="18"/>
      <c r="F53" s="16"/>
      <c r="G53" s="16"/>
    </row>
    <row r="54" spans="1:255" ht="24" customHeight="1" x14ac:dyDescent="0.25">
      <c r="A54" s="13"/>
      <c r="B54" s="58" t="s">
        <v>49</v>
      </c>
      <c r="C54" s="52" t="s">
        <v>36</v>
      </c>
      <c r="D54" s="50" t="s">
        <v>37</v>
      </c>
      <c r="E54" s="58" t="s">
        <v>23</v>
      </c>
      <c r="F54" s="50" t="s">
        <v>24</v>
      </c>
      <c r="G54" s="58" t="s">
        <v>25</v>
      </c>
    </row>
    <row r="55" spans="1:255" ht="12.75" customHeight="1" x14ac:dyDescent="0.25">
      <c r="A55" s="13"/>
      <c r="B55" s="10" t="s">
        <v>86</v>
      </c>
      <c r="C55" s="67" t="s">
        <v>85</v>
      </c>
      <c r="D55" s="69">
        <v>450</v>
      </c>
      <c r="E55" s="11" t="s">
        <v>83</v>
      </c>
      <c r="F55" s="44">
        <v>1500</v>
      </c>
      <c r="G55" s="44">
        <f>(D55*F55)</f>
        <v>675000</v>
      </c>
    </row>
    <row r="56" spans="1:255" ht="13.5" customHeight="1" x14ac:dyDescent="0.25">
      <c r="A56" s="13"/>
      <c r="B56" s="51" t="s">
        <v>50</v>
      </c>
      <c r="C56" s="54"/>
      <c r="D56" s="55"/>
      <c r="E56" s="55"/>
      <c r="F56" s="56"/>
      <c r="G56" s="57">
        <f>SUM(G55)</f>
        <v>675000</v>
      </c>
    </row>
    <row r="57" spans="1:255" ht="12" customHeight="1" x14ac:dyDescent="0.25">
      <c r="A57" s="13"/>
      <c r="B57" s="15"/>
      <c r="C57" s="40"/>
      <c r="D57" s="15"/>
      <c r="E57" s="15"/>
      <c r="F57" s="20"/>
      <c r="G57" s="20"/>
    </row>
    <row r="58" spans="1:255" ht="12" customHeight="1" x14ac:dyDescent="0.25">
      <c r="A58" s="13"/>
      <c r="B58" s="70" t="s">
        <v>51</v>
      </c>
      <c r="C58" s="71"/>
      <c r="D58" s="72"/>
      <c r="E58" s="72"/>
      <c r="F58" s="72"/>
      <c r="G58" s="73">
        <f>G24+G36+G51+G56</f>
        <v>1770136</v>
      </c>
    </row>
    <row r="59" spans="1:255" ht="12" customHeight="1" x14ac:dyDescent="0.25">
      <c r="A59" s="13"/>
      <c r="B59" s="74" t="s">
        <v>52</v>
      </c>
      <c r="C59" s="24"/>
      <c r="D59" s="25"/>
      <c r="E59" s="25"/>
      <c r="F59" s="25"/>
      <c r="G59" s="75">
        <f>G58*0.05</f>
        <v>88506.8</v>
      </c>
    </row>
    <row r="60" spans="1:255" ht="12" customHeight="1" x14ac:dyDescent="0.25">
      <c r="A60" s="13"/>
      <c r="B60" s="76" t="s">
        <v>53</v>
      </c>
      <c r="C60" s="22"/>
      <c r="D60" s="23"/>
      <c r="E60" s="23"/>
      <c r="F60" s="23"/>
      <c r="G60" s="77">
        <f>G59+G58</f>
        <v>1858642.8</v>
      </c>
    </row>
    <row r="61" spans="1:255" ht="12" customHeight="1" x14ac:dyDescent="0.25">
      <c r="A61" s="13"/>
      <c r="B61" s="74" t="s">
        <v>54</v>
      </c>
      <c r="C61" s="24"/>
      <c r="D61" s="25"/>
      <c r="E61" s="25"/>
      <c r="F61" s="25"/>
      <c r="G61" s="75">
        <f>G12</f>
        <v>2500000</v>
      </c>
    </row>
    <row r="62" spans="1:255" ht="12" customHeight="1" x14ac:dyDescent="0.25">
      <c r="A62" s="13"/>
      <c r="B62" s="78" t="s">
        <v>55</v>
      </c>
      <c r="C62" s="79"/>
      <c r="D62" s="80"/>
      <c r="E62" s="80"/>
      <c r="F62" s="80"/>
      <c r="G62" s="81">
        <f>G61-G60</f>
        <v>641357.19999999995</v>
      </c>
    </row>
    <row r="63" spans="1:255" s="87" customFormat="1" ht="12" customHeight="1" x14ac:dyDescent="0.15">
      <c r="A63" s="29"/>
      <c r="B63" s="30" t="s">
        <v>82</v>
      </c>
      <c r="C63" s="26"/>
      <c r="D63" s="27"/>
      <c r="E63" s="27"/>
      <c r="F63" s="27"/>
      <c r="G63" s="82"/>
      <c r="H63" s="85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/>
      <c r="EU63" s="86"/>
      <c r="EV63" s="86"/>
      <c r="EW63" s="86"/>
      <c r="EX63" s="86"/>
      <c r="EY63" s="86"/>
      <c r="EZ63" s="86"/>
      <c r="FA63" s="86"/>
      <c r="FB63" s="86"/>
      <c r="FC63" s="86"/>
      <c r="FD63" s="86"/>
      <c r="FE63" s="86"/>
      <c r="FF63" s="86"/>
      <c r="FG63" s="86"/>
      <c r="FH63" s="86"/>
      <c r="FI63" s="86"/>
      <c r="FJ63" s="86"/>
      <c r="FK63" s="86"/>
      <c r="FL63" s="86"/>
      <c r="FM63" s="86"/>
      <c r="FN63" s="86"/>
      <c r="FO63" s="86"/>
      <c r="FP63" s="86"/>
      <c r="FQ63" s="86"/>
      <c r="FR63" s="86"/>
      <c r="FS63" s="86"/>
      <c r="FT63" s="86"/>
      <c r="FU63" s="86"/>
      <c r="FV63" s="86"/>
      <c r="FW63" s="86"/>
      <c r="FX63" s="86"/>
      <c r="FY63" s="86"/>
      <c r="FZ63" s="86"/>
      <c r="GA63" s="86"/>
      <c r="GB63" s="86"/>
      <c r="GC63" s="86"/>
      <c r="GD63" s="86"/>
      <c r="GE63" s="86"/>
      <c r="GF63" s="86"/>
      <c r="GG63" s="86"/>
      <c r="GH63" s="86"/>
      <c r="GI63" s="86"/>
      <c r="GJ63" s="86"/>
      <c r="GK63" s="86"/>
      <c r="GL63" s="86"/>
      <c r="GM63" s="86"/>
      <c r="GN63" s="86"/>
      <c r="GO63" s="86"/>
      <c r="GP63" s="86"/>
      <c r="GQ63" s="86"/>
      <c r="GR63" s="86"/>
      <c r="GS63" s="86"/>
      <c r="GT63" s="86"/>
      <c r="GU63" s="86"/>
      <c r="GV63" s="86"/>
      <c r="GW63" s="86"/>
      <c r="GX63" s="86"/>
      <c r="GY63" s="86"/>
      <c r="GZ63" s="86"/>
      <c r="HA63" s="86"/>
      <c r="HB63" s="86"/>
      <c r="HC63" s="86"/>
      <c r="HD63" s="86"/>
      <c r="HE63" s="86"/>
      <c r="HF63" s="86"/>
      <c r="HG63" s="86"/>
      <c r="HH63" s="86"/>
      <c r="HI63" s="86"/>
      <c r="HJ63" s="86"/>
      <c r="HK63" s="86"/>
      <c r="HL63" s="86"/>
      <c r="HM63" s="86"/>
      <c r="HN63" s="86"/>
      <c r="HO63" s="86"/>
      <c r="HP63" s="86"/>
      <c r="HQ63" s="86"/>
      <c r="HR63" s="86"/>
      <c r="HS63" s="86"/>
      <c r="HT63" s="86"/>
      <c r="HU63" s="86"/>
      <c r="HV63" s="86"/>
      <c r="HW63" s="86"/>
      <c r="HX63" s="86"/>
      <c r="HY63" s="86"/>
      <c r="HZ63" s="86"/>
      <c r="IA63" s="86"/>
      <c r="IB63" s="86"/>
      <c r="IC63" s="86"/>
      <c r="ID63" s="86"/>
      <c r="IE63" s="86"/>
      <c r="IF63" s="86"/>
      <c r="IG63" s="86"/>
      <c r="IH63" s="86"/>
      <c r="II63" s="86"/>
      <c r="IJ63" s="86"/>
      <c r="IK63" s="86"/>
      <c r="IL63" s="86"/>
      <c r="IM63" s="86"/>
      <c r="IN63" s="86"/>
      <c r="IO63" s="86"/>
      <c r="IP63" s="86"/>
      <c r="IQ63" s="86"/>
      <c r="IR63" s="86"/>
      <c r="IS63" s="86"/>
      <c r="IT63" s="86"/>
      <c r="IU63" s="86"/>
    </row>
    <row r="64" spans="1:255" s="87" customFormat="1" ht="12" customHeight="1" thickBot="1" x14ac:dyDescent="0.2">
      <c r="A64" s="29"/>
      <c r="B64" s="31"/>
      <c r="C64" s="26"/>
      <c r="D64" s="27"/>
      <c r="E64" s="27"/>
      <c r="F64" s="27"/>
      <c r="G64" s="82"/>
      <c r="H64" s="85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  <c r="FP64" s="86"/>
      <c r="FQ64" s="86"/>
      <c r="FR64" s="86"/>
      <c r="FS64" s="86"/>
      <c r="FT64" s="86"/>
      <c r="FU64" s="86"/>
      <c r="FV64" s="86"/>
      <c r="FW64" s="86"/>
      <c r="FX64" s="86"/>
      <c r="FY64" s="86"/>
      <c r="FZ64" s="86"/>
      <c r="GA64" s="86"/>
      <c r="GB64" s="86"/>
      <c r="GC64" s="86"/>
      <c r="GD64" s="86"/>
      <c r="GE64" s="86"/>
      <c r="GF64" s="86"/>
      <c r="GG64" s="86"/>
      <c r="GH64" s="86"/>
      <c r="GI64" s="86"/>
      <c r="GJ64" s="86"/>
      <c r="GK64" s="86"/>
      <c r="GL64" s="86"/>
      <c r="GM64" s="86"/>
      <c r="GN64" s="86"/>
      <c r="GO64" s="86"/>
      <c r="GP64" s="86"/>
      <c r="GQ64" s="86"/>
      <c r="GR64" s="86"/>
      <c r="GS64" s="86"/>
      <c r="GT64" s="86"/>
      <c r="GU64" s="86"/>
      <c r="GV64" s="86"/>
      <c r="GW64" s="86"/>
      <c r="GX64" s="86"/>
      <c r="GY64" s="86"/>
      <c r="GZ64" s="86"/>
      <c r="HA64" s="86"/>
      <c r="HB64" s="86"/>
      <c r="HC64" s="86"/>
      <c r="HD64" s="86"/>
      <c r="HE64" s="86"/>
      <c r="HF64" s="86"/>
      <c r="HG64" s="86"/>
      <c r="HH64" s="86"/>
      <c r="HI64" s="86"/>
      <c r="HJ64" s="86"/>
      <c r="HK64" s="86"/>
      <c r="HL64" s="86"/>
      <c r="HM64" s="86"/>
      <c r="HN64" s="86"/>
      <c r="HO64" s="86"/>
      <c r="HP64" s="86"/>
      <c r="HQ64" s="86"/>
      <c r="HR64" s="86"/>
      <c r="HS64" s="86"/>
      <c r="HT64" s="86"/>
      <c r="HU64" s="86"/>
      <c r="HV64" s="86"/>
      <c r="HW64" s="86"/>
      <c r="HX64" s="86"/>
      <c r="HY64" s="86"/>
      <c r="HZ64" s="86"/>
      <c r="IA64" s="86"/>
      <c r="IB64" s="86"/>
      <c r="IC64" s="86"/>
      <c r="ID64" s="86"/>
      <c r="IE64" s="86"/>
      <c r="IF64" s="86"/>
      <c r="IG64" s="86"/>
      <c r="IH64" s="86"/>
      <c r="II64" s="86"/>
      <c r="IJ64" s="86"/>
      <c r="IK64" s="86"/>
      <c r="IL64" s="86"/>
      <c r="IM64" s="86"/>
      <c r="IN64" s="86"/>
      <c r="IO64" s="86"/>
      <c r="IP64" s="86"/>
      <c r="IQ64" s="86"/>
      <c r="IR64" s="86"/>
      <c r="IS64" s="86"/>
      <c r="IT64" s="86"/>
      <c r="IU64" s="86"/>
    </row>
    <row r="65" spans="1:255" s="87" customFormat="1" ht="12" customHeight="1" x14ac:dyDescent="0.15">
      <c r="A65" s="29"/>
      <c r="B65" s="89" t="s">
        <v>80</v>
      </c>
      <c r="C65" s="90"/>
      <c r="D65" s="91"/>
      <c r="E65" s="91"/>
      <c r="F65" s="92"/>
      <c r="G65" s="82"/>
      <c r="H65" s="85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86"/>
      <c r="FT65" s="86"/>
      <c r="FU65" s="86"/>
      <c r="FV65" s="86"/>
      <c r="FW65" s="86"/>
      <c r="FX65" s="86"/>
      <c r="FY65" s="86"/>
      <c r="FZ65" s="86"/>
      <c r="GA65" s="86"/>
      <c r="GB65" s="86"/>
      <c r="GC65" s="86"/>
      <c r="GD65" s="86"/>
      <c r="GE65" s="86"/>
      <c r="GF65" s="86"/>
      <c r="GG65" s="86"/>
      <c r="GH65" s="86"/>
      <c r="GI65" s="86"/>
      <c r="GJ65" s="86"/>
      <c r="GK65" s="86"/>
      <c r="GL65" s="86"/>
      <c r="GM65" s="86"/>
      <c r="GN65" s="86"/>
      <c r="GO65" s="86"/>
      <c r="GP65" s="86"/>
      <c r="GQ65" s="86"/>
      <c r="GR65" s="86"/>
      <c r="GS65" s="86"/>
      <c r="GT65" s="86"/>
      <c r="GU65" s="86"/>
      <c r="GV65" s="86"/>
      <c r="GW65" s="86"/>
      <c r="GX65" s="86"/>
      <c r="GY65" s="86"/>
      <c r="GZ65" s="86"/>
      <c r="HA65" s="86"/>
      <c r="HB65" s="86"/>
      <c r="HC65" s="86"/>
      <c r="HD65" s="86"/>
      <c r="HE65" s="86"/>
      <c r="HF65" s="86"/>
      <c r="HG65" s="86"/>
      <c r="HH65" s="86"/>
      <c r="HI65" s="86"/>
      <c r="HJ65" s="86"/>
      <c r="HK65" s="86"/>
      <c r="HL65" s="86"/>
      <c r="HM65" s="86"/>
      <c r="HN65" s="86"/>
      <c r="HO65" s="86"/>
      <c r="HP65" s="86"/>
      <c r="HQ65" s="86"/>
      <c r="HR65" s="86"/>
      <c r="HS65" s="86"/>
      <c r="HT65" s="86"/>
      <c r="HU65" s="86"/>
      <c r="HV65" s="86"/>
      <c r="HW65" s="86"/>
      <c r="HX65" s="86"/>
      <c r="HY65" s="86"/>
      <c r="HZ65" s="86"/>
      <c r="IA65" s="86"/>
      <c r="IB65" s="86"/>
      <c r="IC65" s="86"/>
      <c r="ID65" s="86"/>
      <c r="IE65" s="86"/>
      <c r="IF65" s="86"/>
      <c r="IG65" s="86"/>
      <c r="IH65" s="86"/>
      <c r="II65" s="86"/>
      <c r="IJ65" s="86"/>
      <c r="IK65" s="86"/>
      <c r="IL65" s="86"/>
      <c r="IM65" s="86"/>
      <c r="IN65" s="86"/>
      <c r="IO65" s="86"/>
      <c r="IP65" s="86"/>
      <c r="IQ65" s="86"/>
      <c r="IR65" s="86"/>
      <c r="IS65" s="86"/>
      <c r="IT65" s="86"/>
      <c r="IU65" s="86"/>
    </row>
    <row r="66" spans="1:255" s="87" customFormat="1" ht="12" customHeight="1" x14ac:dyDescent="0.15">
      <c r="A66" s="29"/>
      <c r="B66" s="93" t="s">
        <v>56</v>
      </c>
      <c r="C66" s="28"/>
      <c r="D66" s="29"/>
      <c r="E66" s="29"/>
      <c r="F66" s="94"/>
      <c r="G66" s="82"/>
      <c r="H66" s="85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  <c r="FG66" s="86"/>
      <c r="FH66" s="86"/>
      <c r="FI66" s="86"/>
      <c r="FJ66" s="86"/>
      <c r="FK66" s="86"/>
      <c r="FL66" s="86"/>
      <c r="FM66" s="86"/>
      <c r="FN66" s="86"/>
      <c r="FO66" s="86"/>
      <c r="FP66" s="86"/>
      <c r="FQ66" s="86"/>
      <c r="FR66" s="86"/>
      <c r="FS66" s="86"/>
      <c r="FT66" s="86"/>
      <c r="FU66" s="86"/>
      <c r="FV66" s="86"/>
      <c r="FW66" s="86"/>
      <c r="FX66" s="86"/>
      <c r="FY66" s="86"/>
      <c r="FZ66" s="86"/>
      <c r="GA66" s="86"/>
      <c r="GB66" s="86"/>
      <c r="GC66" s="86"/>
      <c r="GD66" s="86"/>
      <c r="GE66" s="86"/>
      <c r="GF66" s="86"/>
      <c r="GG66" s="86"/>
      <c r="GH66" s="86"/>
      <c r="GI66" s="86"/>
      <c r="GJ66" s="86"/>
      <c r="GK66" s="86"/>
      <c r="GL66" s="86"/>
      <c r="GM66" s="86"/>
      <c r="GN66" s="86"/>
      <c r="GO66" s="86"/>
      <c r="GP66" s="86"/>
      <c r="GQ66" s="86"/>
      <c r="GR66" s="86"/>
      <c r="GS66" s="86"/>
      <c r="GT66" s="86"/>
      <c r="GU66" s="86"/>
      <c r="GV66" s="86"/>
      <c r="GW66" s="86"/>
      <c r="GX66" s="86"/>
      <c r="GY66" s="86"/>
      <c r="GZ66" s="86"/>
      <c r="HA66" s="86"/>
      <c r="HB66" s="86"/>
      <c r="HC66" s="86"/>
      <c r="HD66" s="86"/>
      <c r="HE66" s="86"/>
      <c r="HF66" s="86"/>
      <c r="HG66" s="86"/>
      <c r="HH66" s="86"/>
      <c r="HI66" s="86"/>
      <c r="HJ66" s="86"/>
      <c r="HK66" s="86"/>
      <c r="HL66" s="86"/>
      <c r="HM66" s="86"/>
      <c r="HN66" s="86"/>
      <c r="HO66" s="86"/>
      <c r="HP66" s="86"/>
      <c r="HQ66" s="86"/>
      <c r="HR66" s="86"/>
      <c r="HS66" s="86"/>
      <c r="HT66" s="86"/>
      <c r="HU66" s="86"/>
      <c r="HV66" s="86"/>
      <c r="HW66" s="86"/>
      <c r="HX66" s="86"/>
      <c r="HY66" s="86"/>
      <c r="HZ66" s="86"/>
      <c r="IA66" s="86"/>
      <c r="IB66" s="86"/>
      <c r="IC66" s="86"/>
      <c r="ID66" s="86"/>
      <c r="IE66" s="86"/>
      <c r="IF66" s="86"/>
      <c r="IG66" s="86"/>
      <c r="IH66" s="86"/>
      <c r="II66" s="86"/>
      <c r="IJ66" s="86"/>
      <c r="IK66" s="86"/>
      <c r="IL66" s="86"/>
      <c r="IM66" s="86"/>
      <c r="IN66" s="86"/>
      <c r="IO66" s="86"/>
      <c r="IP66" s="86"/>
      <c r="IQ66" s="86"/>
      <c r="IR66" s="86"/>
      <c r="IS66" s="86"/>
      <c r="IT66" s="86"/>
      <c r="IU66" s="86"/>
    </row>
    <row r="67" spans="1:255" s="87" customFormat="1" ht="12" customHeight="1" x14ac:dyDescent="0.15">
      <c r="A67" s="29"/>
      <c r="B67" s="93" t="s">
        <v>57</v>
      </c>
      <c r="C67" s="28"/>
      <c r="D67" s="29"/>
      <c r="E67" s="29"/>
      <c r="F67" s="94"/>
      <c r="G67" s="82"/>
      <c r="H67" s="85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86"/>
      <c r="FB67" s="86"/>
      <c r="FC67" s="86"/>
      <c r="FD67" s="86"/>
      <c r="FE67" s="86"/>
      <c r="FF67" s="86"/>
      <c r="FG67" s="86"/>
      <c r="FH67" s="86"/>
      <c r="FI67" s="86"/>
      <c r="FJ67" s="86"/>
      <c r="FK67" s="86"/>
      <c r="FL67" s="86"/>
      <c r="FM67" s="86"/>
      <c r="FN67" s="86"/>
      <c r="FO67" s="86"/>
      <c r="FP67" s="86"/>
      <c r="FQ67" s="86"/>
      <c r="FR67" s="86"/>
      <c r="FS67" s="86"/>
      <c r="FT67" s="86"/>
      <c r="FU67" s="86"/>
      <c r="FV67" s="86"/>
      <c r="FW67" s="86"/>
      <c r="FX67" s="86"/>
      <c r="FY67" s="86"/>
      <c r="FZ67" s="86"/>
      <c r="GA67" s="86"/>
      <c r="GB67" s="86"/>
      <c r="GC67" s="86"/>
      <c r="GD67" s="86"/>
      <c r="GE67" s="86"/>
      <c r="GF67" s="86"/>
      <c r="GG67" s="86"/>
      <c r="GH67" s="86"/>
      <c r="GI67" s="86"/>
      <c r="GJ67" s="86"/>
      <c r="GK67" s="86"/>
      <c r="GL67" s="86"/>
      <c r="GM67" s="86"/>
      <c r="GN67" s="86"/>
      <c r="GO67" s="86"/>
      <c r="GP67" s="86"/>
      <c r="GQ67" s="86"/>
      <c r="GR67" s="86"/>
      <c r="GS67" s="86"/>
      <c r="GT67" s="86"/>
      <c r="GU67" s="86"/>
      <c r="GV67" s="86"/>
      <c r="GW67" s="86"/>
      <c r="GX67" s="86"/>
      <c r="GY67" s="86"/>
      <c r="GZ67" s="86"/>
      <c r="HA67" s="86"/>
      <c r="HB67" s="86"/>
      <c r="HC67" s="86"/>
      <c r="HD67" s="86"/>
      <c r="HE67" s="86"/>
      <c r="HF67" s="86"/>
      <c r="HG67" s="86"/>
      <c r="HH67" s="86"/>
      <c r="HI67" s="86"/>
      <c r="HJ67" s="86"/>
      <c r="HK67" s="86"/>
      <c r="HL67" s="86"/>
      <c r="HM67" s="86"/>
      <c r="HN67" s="86"/>
      <c r="HO67" s="86"/>
      <c r="HP67" s="86"/>
      <c r="HQ67" s="86"/>
      <c r="HR67" s="86"/>
      <c r="HS67" s="86"/>
      <c r="HT67" s="86"/>
      <c r="HU67" s="86"/>
      <c r="HV67" s="86"/>
      <c r="HW67" s="86"/>
      <c r="HX67" s="86"/>
      <c r="HY67" s="86"/>
      <c r="HZ67" s="86"/>
      <c r="IA67" s="86"/>
      <c r="IB67" s="86"/>
      <c r="IC67" s="86"/>
      <c r="ID67" s="86"/>
      <c r="IE67" s="86"/>
      <c r="IF67" s="86"/>
      <c r="IG67" s="86"/>
      <c r="IH67" s="86"/>
      <c r="II67" s="86"/>
      <c r="IJ67" s="86"/>
      <c r="IK67" s="86"/>
      <c r="IL67" s="86"/>
      <c r="IM67" s="86"/>
      <c r="IN67" s="86"/>
      <c r="IO67" s="86"/>
      <c r="IP67" s="86"/>
      <c r="IQ67" s="86"/>
      <c r="IR67" s="86"/>
      <c r="IS67" s="86"/>
      <c r="IT67" s="86"/>
      <c r="IU67" s="86"/>
    </row>
    <row r="68" spans="1:255" s="87" customFormat="1" ht="12" customHeight="1" x14ac:dyDescent="0.15">
      <c r="A68" s="29"/>
      <c r="B68" s="93" t="s">
        <v>58</v>
      </c>
      <c r="C68" s="28"/>
      <c r="D68" s="29"/>
      <c r="E68" s="29"/>
      <c r="F68" s="94"/>
      <c r="G68" s="82"/>
      <c r="H68" s="85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6"/>
      <c r="FX68" s="86"/>
      <c r="FY68" s="86"/>
      <c r="FZ68" s="86"/>
      <c r="GA68" s="86"/>
      <c r="GB68" s="86"/>
      <c r="GC68" s="86"/>
      <c r="GD68" s="86"/>
      <c r="GE68" s="86"/>
      <c r="GF68" s="86"/>
      <c r="GG68" s="86"/>
      <c r="GH68" s="86"/>
      <c r="GI68" s="86"/>
      <c r="GJ68" s="86"/>
      <c r="GK68" s="86"/>
      <c r="GL68" s="86"/>
      <c r="GM68" s="86"/>
      <c r="GN68" s="86"/>
      <c r="GO68" s="86"/>
      <c r="GP68" s="86"/>
      <c r="GQ68" s="86"/>
      <c r="GR68" s="86"/>
      <c r="GS68" s="86"/>
      <c r="GT68" s="86"/>
      <c r="GU68" s="86"/>
      <c r="GV68" s="86"/>
      <c r="GW68" s="86"/>
      <c r="GX68" s="86"/>
      <c r="GY68" s="86"/>
      <c r="GZ68" s="86"/>
      <c r="HA68" s="86"/>
      <c r="HB68" s="86"/>
      <c r="HC68" s="86"/>
      <c r="HD68" s="86"/>
      <c r="HE68" s="86"/>
      <c r="HF68" s="86"/>
      <c r="HG68" s="86"/>
      <c r="HH68" s="86"/>
      <c r="HI68" s="86"/>
      <c r="HJ68" s="86"/>
      <c r="HK68" s="86"/>
      <c r="HL68" s="86"/>
      <c r="HM68" s="86"/>
      <c r="HN68" s="86"/>
      <c r="HO68" s="86"/>
      <c r="HP68" s="86"/>
      <c r="HQ68" s="86"/>
      <c r="HR68" s="86"/>
      <c r="HS68" s="86"/>
      <c r="HT68" s="86"/>
      <c r="HU68" s="86"/>
      <c r="HV68" s="86"/>
      <c r="HW68" s="86"/>
      <c r="HX68" s="86"/>
      <c r="HY68" s="86"/>
      <c r="HZ68" s="86"/>
      <c r="IA68" s="86"/>
      <c r="IB68" s="86"/>
      <c r="IC68" s="86"/>
      <c r="ID68" s="86"/>
      <c r="IE68" s="86"/>
      <c r="IF68" s="86"/>
      <c r="IG68" s="86"/>
      <c r="IH68" s="86"/>
      <c r="II68" s="86"/>
      <c r="IJ68" s="86"/>
      <c r="IK68" s="86"/>
      <c r="IL68" s="86"/>
      <c r="IM68" s="86"/>
      <c r="IN68" s="86"/>
      <c r="IO68" s="86"/>
      <c r="IP68" s="86"/>
      <c r="IQ68" s="86"/>
      <c r="IR68" s="86"/>
      <c r="IS68" s="86"/>
      <c r="IT68" s="86"/>
      <c r="IU68" s="86"/>
    </row>
    <row r="69" spans="1:255" s="87" customFormat="1" ht="12" customHeight="1" x14ac:dyDescent="0.15">
      <c r="A69" s="29"/>
      <c r="B69" s="93" t="s">
        <v>59</v>
      </c>
      <c r="C69" s="28"/>
      <c r="D69" s="29"/>
      <c r="E69" s="29"/>
      <c r="F69" s="94"/>
      <c r="G69" s="82"/>
      <c r="H69" s="85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6"/>
      <c r="FX69" s="86"/>
      <c r="FY69" s="86"/>
      <c r="FZ69" s="86"/>
      <c r="GA69" s="86"/>
      <c r="GB69" s="86"/>
      <c r="GC69" s="86"/>
      <c r="GD69" s="86"/>
      <c r="GE69" s="86"/>
      <c r="GF69" s="86"/>
      <c r="GG69" s="86"/>
      <c r="GH69" s="86"/>
      <c r="GI69" s="86"/>
      <c r="GJ69" s="86"/>
      <c r="GK69" s="86"/>
      <c r="GL69" s="86"/>
      <c r="GM69" s="86"/>
      <c r="GN69" s="86"/>
      <c r="GO69" s="86"/>
      <c r="GP69" s="86"/>
      <c r="GQ69" s="86"/>
      <c r="GR69" s="86"/>
      <c r="GS69" s="86"/>
      <c r="GT69" s="86"/>
      <c r="GU69" s="86"/>
      <c r="GV69" s="86"/>
      <c r="GW69" s="86"/>
      <c r="GX69" s="86"/>
      <c r="GY69" s="86"/>
      <c r="GZ69" s="86"/>
      <c r="HA69" s="86"/>
      <c r="HB69" s="86"/>
      <c r="HC69" s="86"/>
      <c r="HD69" s="86"/>
      <c r="HE69" s="86"/>
      <c r="HF69" s="86"/>
      <c r="HG69" s="86"/>
      <c r="HH69" s="86"/>
      <c r="HI69" s="86"/>
      <c r="HJ69" s="86"/>
      <c r="HK69" s="86"/>
      <c r="HL69" s="86"/>
      <c r="HM69" s="86"/>
      <c r="HN69" s="86"/>
      <c r="HO69" s="86"/>
      <c r="HP69" s="86"/>
      <c r="HQ69" s="86"/>
      <c r="HR69" s="86"/>
      <c r="HS69" s="86"/>
      <c r="HT69" s="86"/>
      <c r="HU69" s="86"/>
      <c r="HV69" s="86"/>
      <c r="HW69" s="86"/>
      <c r="HX69" s="86"/>
      <c r="HY69" s="86"/>
      <c r="HZ69" s="86"/>
      <c r="IA69" s="86"/>
      <c r="IB69" s="86"/>
      <c r="IC69" s="86"/>
      <c r="ID69" s="86"/>
      <c r="IE69" s="86"/>
      <c r="IF69" s="86"/>
      <c r="IG69" s="86"/>
      <c r="IH69" s="86"/>
      <c r="II69" s="86"/>
      <c r="IJ69" s="86"/>
      <c r="IK69" s="86"/>
      <c r="IL69" s="86"/>
      <c r="IM69" s="86"/>
      <c r="IN69" s="86"/>
      <c r="IO69" s="86"/>
      <c r="IP69" s="86"/>
      <c r="IQ69" s="86"/>
      <c r="IR69" s="86"/>
      <c r="IS69" s="86"/>
      <c r="IT69" s="86"/>
      <c r="IU69" s="86"/>
    </row>
    <row r="70" spans="1:255" s="87" customFormat="1" ht="12" customHeight="1" x14ac:dyDescent="0.15">
      <c r="A70" s="29"/>
      <c r="B70" s="93" t="s">
        <v>60</v>
      </c>
      <c r="C70" s="28"/>
      <c r="D70" s="29"/>
      <c r="E70" s="29"/>
      <c r="F70" s="94"/>
      <c r="G70" s="82"/>
      <c r="H70" s="85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6"/>
      <c r="DQ70" s="86"/>
      <c r="DR70" s="86"/>
      <c r="DS70" s="86"/>
      <c r="DT70" s="86"/>
      <c r="DU70" s="86"/>
      <c r="DV70" s="86"/>
      <c r="DW70" s="86"/>
      <c r="DX70" s="86"/>
      <c r="DY70" s="86"/>
      <c r="DZ70" s="86"/>
      <c r="EA70" s="86"/>
      <c r="EB70" s="86"/>
      <c r="EC70" s="86"/>
      <c r="ED70" s="86"/>
      <c r="EE70" s="86"/>
      <c r="EF70" s="86"/>
      <c r="EG70" s="86"/>
      <c r="EH70" s="86"/>
      <c r="EI70" s="86"/>
      <c r="EJ70" s="86"/>
      <c r="EK70" s="86"/>
      <c r="EL70" s="86"/>
      <c r="EM70" s="86"/>
      <c r="EN70" s="86"/>
      <c r="EO70" s="86"/>
      <c r="EP70" s="86"/>
      <c r="EQ70" s="86"/>
      <c r="ER70" s="86"/>
      <c r="ES70" s="86"/>
      <c r="ET70" s="86"/>
      <c r="EU70" s="86"/>
      <c r="EV70" s="86"/>
      <c r="EW70" s="86"/>
      <c r="EX70" s="86"/>
      <c r="EY70" s="86"/>
      <c r="EZ70" s="86"/>
      <c r="FA70" s="86"/>
      <c r="FB70" s="86"/>
      <c r="FC70" s="86"/>
      <c r="FD70" s="86"/>
      <c r="FE70" s="86"/>
      <c r="FF70" s="86"/>
      <c r="FG70" s="86"/>
      <c r="FH70" s="86"/>
      <c r="FI70" s="86"/>
      <c r="FJ70" s="86"/>
      <c r="FK70" s="86"/>
      <c r="FL70" s="86"/>
      <c r="FM70" s="86"/>
      <c r="FN70" s="86"/>
      <c r="FO70" s="86"/>
      <c r="FP70" s="86"/>
      <c r="FQ70" s="86"/>
      <c r="FR70" s="86"/>
      <c r="FS70" s="86"/>
      <c r="FT70" s="86"/>
      <c r="FU70" s="86"/>
      <c r="FV70" s="86"/>
      <c r="FW70" s="86"/>
      <c r="FX70" s="86"/>
      <c r="FY70" s="86"/>
      <c r="FZ70" s="86"/>
      <c r="GA70" s="86"/>
      <c r="GB70" s="86"/>
      <c r="GC70" s="86"/>
      <c r="GD70" s="86"/>
      <c r="GE70" s="86"/>
      <c r="GF70" s="86"/>
      <c r="GG70" s="86"/>
      <c r="GH70" s="86"/>
      <c r="GI70" s="86"/>
      <c r="GJ70" s="86"/>
      <c r="GK70" s="86"/>
      <c r="GL70" s="86"/>
      <c r="GM70" s="86"/>
      <c r="GN70" s="86"/>
      <c r="GO70" s="86"/>
      <c r="GP70" s="86"/>
      <c r="GQ70" s="86"/>
      <c r="GR70" s="86"/>
      <c r="GS70" s="86"/>
      <c r="GT70" s="86"/>
      <c r="GU70" s="86"/>
      <c r="GV70" s="86"/>
      <c r="GW70" s="86"/>
      <c r="GX70" s="86"/>
      <c r="GY70" s="86"/>
      <c r="GZ70" s="86"/>
      <c r="HA70" s="86"/>
      <c r="HB70" s="86"/>
      <c r="HC70" s="86"/>
      <c r="HD70" s="86"/>
      <c r="HE70" s="86"/>
      <c r="HF70" s="86"/>
      <c r="HG70" s="86"/>
      <c r="HH70" s="86"/>
      <c r="HI70" s="86"/>
      <c r="HJ70" s="86"/>
      <c r="HK70" s="86"/>
      <c r="HL70" s="86"/>
      <c r="HM70" s="86"/>
      <c r="HN70" s="86"/>
      <c r="HO70" s="86"/>
      <c r="HP70" s="86"/>
      <c r="HQ70" s="86"/>
      <c r="HR70" s="86"/>
      <c r="HS70" s="86"/>
      <c r="HT70" s="86"/>
      <c r="HU70" s="86"/>
      <c r="HV70" s="86"/>
      <c r="HW70" s="86"/>
      <c r="HX70" s="86"/>
      <c r="HY70" s="86"/>
      <c r="HZ70" s="86"/>
      <c r="IA70" s="86"/>
      <c r="IB70" s="86"/>
      <c r="IC70" s="86"/>
      <c r="ID70" s="86"/>
      <c r="IE70" s="86"/>
      <c r="IF70" s="86"/>
      <c r="IG70" s="86"/>
      <c r="IH70" s="86"/>
      <c r="II70" s="86"/>
      <c r="IJ70" s="86"/>
      <c r="IK70" s="86"/>
      <c r="IL70" s="86"/>
      <c r="IM70" s="86"/>
      <c r="IN70" s="86"/>
      <c r="IO70" s="86"/>
      <c r="IP70" s="86"/>
      <c r="IQ70" s="86"/>
      <c r="IR70" s="86"/>
      <c r="IS70" s="86"/>
      <c r="IT70" s="86"/>
      <c r="IU70" s="86"/>
    </row>
    <row r="71" spans="1:255" s="87" customFormat="1" ht="12" customHeight="1" thickBot="1" x14ac:dyDescent="0.2">
      <c r="A71" s="29"/>
      <c r="B71" s="95" t="s">
        <v>61</v>
      </c>
      <c r="C71" s="96"/>
      <c r="D71" s="97"/>
      <c r="E71" s="97"/>
      <c r="F71" s="98"/>
      <c r="G71" s="82"/>
      <c r="H71" s="85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6"/>
      <c r="DE71" s="86"/>
      <c r="DF71" s="86"/>
      <c r="DG71" s="86"/>
      <c r="DH71" s="86"/>
      <c r="DI71" s="86"/>
      <c r="DJ71" s="86"/>
      <c r="DK71" s="86"/>
      <c r="DL71" s="86"/>
      <c r="DM71" s="86"/>
      <c r="DN71" s="86"/>
      <c r="DO71" s="86"/>
      <c r="DP71" s="86"/>
      <c r="DQ71" s="86"/>
      <c r="DR71" s="86"/>
      <c r="DS71" s="86"/>
      <c r="DT71" s="86"/>
      <c r="DU71" s="86"/>
      <c r="DV71" s="86"/>
      <c r="DW71" s="86"/>
      <c r="DX71" s="86"/>
      <c r="DY71" s="86"/>
      <c r="DZ71" s="86"/>
      <c r="EA71" s="86"/>
      <c r="EB71" s="86"/>
      <c r="EC71" s="86"/>
      <c r="ED71" s="86"/>
      <c r="EE71" s="86"/>
      <c r="EF71" s="86"/>
      <c r="EG71" s="86"/>
      <c r="EH71" s="86"/>
      <c r="EI71" s="86"/>
      <c r="EJ71" s="86"/>
      <c r="EK71" s="86"/>
      <c r="EL71" s="86"/>
      <c r="EM71" s="86"/>
      <c r="EN71" s="86"/>
      <c r="EO71" s="86"/>
      <c r="EP71" s="86"/>
      <c r="EQ71" s="86"/>
      <c r="ER71" s="86"/>
      <c r="ES71" s="86"/>
      <c r="ET71" s="86"/>
      <c r="EU71" s="86"/>
      <c r="EV71" s="86"/>
      <c r="EW71" s="86"/>
      <c r="EX71" s="86"/>
      <c r="EY71" s="86"/>
      <c r="EZ71" s="86"/>
      <c r="FA71" s="86"/>
      <c r="FB71" s="86"/>
      <c r="FC71" s="86"/>
      <c r="FD71" s="86"/>
      <c r="FE71" s="86"/>
      <c r="FF71" s="86"/>
      <c r="FG71" s="86"/>
      <c r="FH71" s="86"/>
      <c r="FI71" s="86"/>
      <c r="FJ71" s="86"/>
      <c r="FK71" s="86"/>
      <c r="FL71" s="86"/>
      <c r="FM71" s="86"/>
      <c r="FN71" s="86"/>
      <c r="FO71" s="86"/>
      <c r="FP71" s="86"/>
      <c r="FQ71" s="86"/>
      <c r="FR71" s="86"/>
      <c r="FS71" s="86"/>
      <c r="FT71" s="86"/>
      <c r="FU71" s="86"/>
      <c r="FV71" s="86"/>
      <c r="FW71" s="86"/>
      <c r="FX71" s="86"/>
      <c r="FY71" s="86"/>
      <c r="FZ71" s="86"/>
      <c r="GA71" s="86"/>
      <c r="GB71" s="86"/>
      <c r="GC71" s="86"/>
      <c r="GD71" s="86"/>
      <c r="GE71" s="86"/>
      <c r="GF71" s="86"/>
      <c r="GG71" s="86"/>
      <c r="GH71" s="86"/>
      <c r="GI71" s="86"/>
      <c r="GJ71" s="86"/>
      <c r="GK71" s="86"/>
      <c r="GL71" s="86"/>
      <c r="GM71" s="86"/>
      <c r="GN71" s="86"/>
      <c r="GO71" s="86"/>
      <c r="GP71" s="86"/>
      <c r="GQ71" s="86"/>
      <c r="GR71" s="86"/>
      <c r="GS71" s="86"/>
      <c r="GT71" s="86"/>
      <c r="GU71" s="86"/>
      <c r="GV71" s="86"/>
      <c r="GW71" s="86"/>
      <c r="GX71" s="86"/>
      <c r="GY71" s="86"/>
      <c r="GZ71" s="86"/>
      <c r="HA71" s="86"/>
      <c r="HB71" s="86"/>
      <c r="HC71" s="86"/>
      <c r="HD71" s="86"/>
      <c r="HE71" s="86"/>
      <c r="HF71" s="86"/>
      <c r="HG71" s="86"/>
      <c r="HH71" s="86"/>
      <c r="HI71" s="86"/>
      <c r="HJ71" s="86"/>
      <c r="HK71" s="86"/>
      <c r="HL71" s="86"/>
      <c r="HM71" s="86"/>
      <c r="HN71" s="86"/>
      <c r="HO71" s="86"/>
      <c r="HP71" s="86"/>
      <c r="HQ71" s="86"/>
      <c r="HR71" s="86"/>
      <c r="HS71" s="86"/>
      <c r="HT71" s="86"/>
      <c r="HU71" s="86"/>
      <c r="HV71" s="86"/>
      <c r="HW71" s="86"/>
      <c r="HX71" s="86"/>
      <c r="HY71" s="86"/>
      <c r="HZ71" s="86"/>
      <c r="IA71" s="86"/>
      <c r="IB71" s="86"/>
      <c r="IC71" s="86"/>
      <c r="ID71" s="86"/>
      <c r="IE71" s="86"/>
      <c r="IF71" s="86"/>
      <c r="IG71" s="86"/>
      <c r="IH71" s="86"/>
      <c r="II71" s="86"/>
      <c r="IJ71" s="86"/>
      <c r="IK71" s="86"/>
      <c r="IL71" s="86"/>
      <c r="IM71" s="86"/>
      <c r="IN71" s="86"/>
      <c r="IO71" s="86"/>
      <c r="IP71" s="86"/>
      <c r="IQ71" s="86"/>
      <c r="IR71" s="86"/>
      <c r="IS71" s="86"/>
      <c r="IT71" s="86"/>
      <c r="IU71" s="86"/>
    </row>
    <row r="72" spans="1:255" s="87" customFormat="1" ht="12" customHeight="1" x14ac:dyDescent="0.15">
      <c r="A72" s="29"/>
      <c r="B72" s="31"/>
      <c r="C72" s="28"/>
      <c r="D72" s="29"/>
      <c r="E72" s="29"/>
      <c r="F72" s="29"/>
      <c r="G72" s="82"/>
      <c r="H72" s="85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6"/>
      <c r="DT72" s="86"/>
      <c r="DU72" s="86"/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/>
      <c r="EI72" s="86"/>
      <c r="EJ72" s="86"/>
      <c r="EK72" s="86"/>
      <c r="EL72" s="86"/>
      <c r="EM72" s="86"/>
      <c r="EN72" s="86"/>
      <c r="EO72" s="86"/>
      <c r="EP72" s="86"/>
      <c r="EQ72" s="86"/>
      <c r="ER72" s="86"/>
      <c r="ES72" s="86"/>
      <c r="ET72" s="86"/>
      <c r="EU72" s="86"/>
      <c r="EV72" s="86"/>
      <c r="EW72" s="86"/>
      <c r="EX72" s="86"/>
      <c r="EY72" s="86"/>
      <c r="EZ72" s="86"/>
      <c r="FA72" s="86"/>
      <c r="FB72" s="86"/>
      <c r="FC72" s="86"/>
      <c r="FD72" s="86"/>
      <c r="FE72" s="86"/>
      <c r="FF72" s="86"/>
      <c r="FG72" s="86"/>
      <c r="FH72" s="86"/>
      <c r="FI72" s="86"/>
      <c r="FJ72" s="86"/>
      <c r="FK72" s="86"/>
      <c r="FL72" s="86"/>
      <c r="FM72" s="86"/>
      <c r="FN72" s="86"/>
      <c r="FO72" s="86"/>
      <c r="FP72" s="86"/>
      <c r="FQ72" s="86"/>
      <c r="FR72" s="86"/>
      <c r="FS72" s="86"/>
      <c r="FT72" s="86"/>
      <c r="FU72" s="86"/>
      <c r="FV72" s="86"/>
      <c r="FW72" s="86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6"/>
      <c r="GI72" s="86"/>
      <c r="GJ72" s="86"/>
      <c r="GK72" s="86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6"/>
      <c r="GW72" s="86"/>
      <c r="GX72" s="86"/>
      <c r="GY72" s="86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6"/>
      <c r="HK72" s="86"/>
      <c r="HL72" s="86"/>
      <c r="HM72" s="86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6"/>
      <c r="HY72" s="86"/>
      <c r="HZ72" s="86"/>
      <c r="IA72" s="86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6"/>
      <c r="IM72" s="86"/>
      <c r="IN72" s="86"/>
      <c r="IO72" s="86"/>
      <c r="IP72" s="86"/>
      <c r="IQ72" s="86"/>
      <c r="IR72" s="86"/>
      <c r="IS72" s="86"/>
      <c r="IT72" s="86"/>
      <c r="IU72" s="86"/>
    </row>
    <row r="73" spans="1:255" s="87" customFormat="1" ht="12" customHeight="1" x14ac:dyDescent="0.15">
      <c r="A73" s="29"/>
      <c r="B73" s="113" t="s">
        <v>62</v>
      </c>
      <c r="C73" s="114"/>
      <c r="D73" s="99"/>
      <c r="E73" s="32"/>
      <c r="F73" s="32"/>
      <c r="G73" s="82"/>
      <c r="H73" s="85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6"/>
      <c r="GF73" s="86"/>
      <c r="GG73" s="86"/>
      <c r="GH73" s="86"/>
      <c r="GI73" s="86"/>
      <c r="GJ73" s="86"/>
      <c r="GK73" s="86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</row>
    <row r="74" spans="1:255" s="87" customFormat="1" ht="12" customHeight="1" x14ac:dyDescent="0.15">
      <c r="A74" s="29"/>
      <c r="B74" s="100" t="s">
        <v>49</v>
      </c>
      <c r="C74" s="101" t="s">
        <v>63</v>
      </c>
      <c r="D74" s="102" t="s">
        <v>64</v>
      </c>
      <c r="E74" s="32"/>
      <c r="F74" s="32"/>
      <c r="G74" s="82"/>
      <c r="H74" s="85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86"/>
      <c r="DD74" s="86"/>
      <c r="DE74" s="86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6"/>
      <c r="DQ74" s="86"/>
      <c r="DR74" s="86"/>
      <c r="DS74" s="86"/>
      <c r="DT74" s="86"/>
      <c r="DU74" s="86"/>
      <c r="DV74" s="86"/>
      <c r="DW74" s="86"/>
      <c r="DX74" s="86"/>
      <c r="DY74" s="86"/>
      <c r="DZ74" s="86"/>
      <c r="EA74" s="86"/>
      <c r="EB74" s="86"/>
      <c r="EC74" s="86"/>
      <c r="ED74" s="86"/>
      <c r="EE74" s="86"/>
      <c r="EF74" s="86"/>
      <c r="EG74" s="86"/>
      <c r="EH74" s="86"/>
      <c r="EI74" s="86"/>
      <c r="EJ74" s="86"/>
      <c r="EK74" s="86"/>
      <c r="EL74" s="86"/>
      <c r="EM74" s="86"/>
      <c r="EN74" s="86"/>
      <c r="EO74" s="86"/>
      <c r="EP74" s="86"/>
      <c r="EQ74" s="86"/>
      <c r="ER74" s="86"/>
      <c r="ES74" s="86"/>
      <c r="ET74" s="86"/>
      <c r="EU74" s="86"/>
      <c r="EV74" s="86"/>
      <c r="EW74" s="86"/>
      <c r="EX74" s="86"/>
      <c r="EY74" s="86"/>
      <c r="EZ74" s="86"/>
      <c r="FA74" s="86"/>
      <c r="FB74" s="86"/>
      <c r="FC74" s="86"/>
      <c r="FD74" s="86"/>
      <c r="FE74" s="86"/>
      <c r="FF74" s="86"/>
      <c r="FG74" s="86"/>
      <c r="FH74" s="86"/>
      <c r="FI74" s="86"/>
      <c r="FJ74" s="86"/>
      <c r="FK74" s="86"/>
      <c r="FL74" s="86"/>
      <c r="FM74" s="86"/>
      <c r="FN74" s="86"/>
      <c r="FO74" s="86"/>
      <c r="FP74" s="86"/>
      <c r="FQ74" s="86"/>
      <c r="FR74" s="86"/>
      <c r="FS74" s="86"/>
      <c r="FT74" s="86"/>
      <c r="FU74" s="86"/>
      <c r="FV74" s="86"/>
      <c r="FW74" s="86"/>
      <c r="FX74" s="86"/>
      <c r="FY74" s="86"/>
      <c r="FZ74" s="86"/>
      <c r="GA74" s="86"/>
      <c r="GB74" s="86"/>
      <c r="GC74" s="86"/>
      <c r="GD74" s="86"/>
      <c r="GE74" s="86"/>
      <c r="GF74" s="86"/>
      <c r="GG74" s="86"/>
      <c r="GH74" s="86"/>
      <c r="GI74" s="86"/>
      <c r="GJ74" s="86"/>
      <c r="GK74" s="86"/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</row>
    <row r="75" spans="1:255" s="87" customFormat="1" ht="12" customHeight="1" x14ac:dyDescent="0.15">
      <c r="A75" s="29"/>
      <c r="B75" s="103" t="s">
        <v>65</v>
      </c>
      <c r="C75" s="104">
        <f>G24</f>
        <v>300000</v>
      </c>
      <c r="D75" s="105">
        <f>(C75/C81)</f>
        <v>0.16140809842536716</v>
      </c>
      <c r="E75" s="32"/>
      <c r="F75" s="32"/>
      <c r="G75" s="82"/>
      <c r="H75" s="85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6"/>
      <c r="GF75" s="86"/>
      <c r="GG75" s="86"/>
      <c r="GH75" s="86"/>
      <c r="GI75" s="86"/>
      <c r="GJ75" s="86"/>
      <c r="GK75" s="86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</row>
    <row r="76" spans="1:255" s="87" customFormat="1" ht="12" customHeight="1" x14ac:dyDescent="0.15">
      <c r="A76" s="29"/>
      <c r="B76" s="103" t="s">
        <v>66</v>
      </c>
      <c r="C76" s="106">
        <v>0</v>
      </c>
      <c r="D76" s="105">
        <v>0</v>
      </c>
      <c r="E76" s="32"/>
      <c r="F76" s="32"/>
      <c r="G76" s="82"/>
      <c r="H76" s="85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6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6"/>
      <c r="ES76" s="86"/>
      <c r="ET76" s="86"/>
      <c r="EU76" s="86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6"/>
      <c r="FG76" s="86"/>
      <c r="FH76" s="86"/>
      <c r="FI76" s="86"/>
      <c r="FJ76" s="86"/>
      <c r="FK76" s="86"/>
      <c r="FL76" s="86"/>
      <c r="FM76" s="86"/>
      <c r="FN76" s="86"/>
      <c r="FO76" s="86"/>
      <c r="FP76" s="86"/>
      <c r="FQ76" s="86"/>
      <c r="FR76" s="86"/>
      <c r="FS76" s="86"/>
      <c r="FT76" s="86"/>
      <c r="FU76" s="86"/>
      <c r="FV76" s="86"/>
      <c r="FW76" s="86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86"/>
      <c r="GI76" s="86"/>
      <c r="GJ76" s="86"/>
      <c r="GK76" s="86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</row>
    <row r="77" spans="1:255" s="87" customFormat="1" ht="12" customHeight="1" x14ac:dyDescent="0.15">
      <c r="A77" s="29"/>
      <c r="B77" s="103" t="s">
        <v>67</v>
      </c>
      <c r="C77" s="104">
        <f>G36</f>
        <v>121875</v>
      </c>
      <c r="D77" s="105">
        <f>(C77/C81)</f>
        <v>6.5572039985305405E-2</v>
      </c>
      <c r="E77" s="32"/>
      <c r="F77" s="32"/>
      <c r="G77" s="82"/>
      <c r="H77" s="85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6"/>
      <c r="FX77" s="86"/>
      <c r="FY77" s="86"/>
      <c r="FZ77" s="86"/>
      <c r="GA77" s="86"/>
      <c r="GB77" s="86"/>
      <c r="GC77" s="86"/>
      <c r="GD77" s="86"/>
      <c r="GE77" s="86"/>
      <c r="GF77" s="86"/>
      <c r="GG77" s="86"/>
      <c r="GH77" s="86"/>
      <c r="GI77" s="86"/>
      <c r="GJ77" s="86"/>
      <c r="GK77" s="86"/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</row>
    <row r="78" spans="1:255" s="87" customFormat="1" ht="12" customHeight="1" x14ac:dyDescent="0.15">
      <c r="A78" s="29"/>
      <c r="B78" s="103" t="s">
        <v>35</v>
      </c>
      <c r="C78" s="104">
        <f>G51</f>
        <v>673261</v>
      </c>
      <c r="D78" s="105">
        <f>(C78/C81)</f>
        <v>0.36223259251320372</v>
      </c>
      <c r="E78" s="32"/>
      <c r="F78" s="32"/>
      <c r="G78" s="82"/>
      <c r="H78" s="85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</row>
    <row r="79" spans="1:255" s="87" customFormat="1" ht="12" customHeight="1" x14ac:dyDescent="0.15">
      <c r="A79" s="29"/>
      <c r="B79" s="103" t="s">
        <v>68</v>
      </c>
      <c r="C79" s="107">
        <f>G56</f>
        <v>675000</v>
      </c>
      <c r="D79" s="105">
        <f>(C79/C81)</f>
        <v>0.36316822145707611</v>
      </c>
      <c r="E79" s="33"/>
      <c r="F79" s="33"/>
      <c r="G79" s="82"/>
      <c r="H79" s="85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6"/>
      <c r="GF79" s="86"/>
      <c r="GG79" s="86"/>
      <c r="GH79" s="86"/>
      <c r="GI79" s="86"/>
      <c r="GJ79" s="86"/>
      <c r="GK79" s="86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</row>
    <row r="80" spans="1:255" s="87" customFormat="1" ht="12" customHeight="1" x14ac:dyDescent="0.15">
      <c r="A80" s="29"/>
      <c r="B80" s="103" t="s">
        <v>69</v>
      </c>
      <c r="C80" s="107">
        <f>G59</f>
        <v>88506.8</v>
      </c>
      <c r="D80" s="105">
        <f>(C80/C81)</f>
        <v>4.7619047619047616E-2</v>
      </c>
      <c r="E80" s="33"/>
      <c r="F80" s="33"/>
      <c r="G80" s="82"/>
      <c r="H80" s="85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6"/>
      <c r="DC80" s="86"/>
      <c r="DD80" s="86"/>
      <c r="DE80" s="86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6"/>
      <c r="DQ80" s="86"/>
      <c r="DR80" s="86"/>
      <c r="DS80" s="86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6"/>
      <c r="EE80" s="86"/>
      <c r="EF80" s="86"/>
      <c r="EG80" s="86"/>
      <c r="EH80" s="86"/>
      <c r="EI80" s="86"/>
      <c r="EJ80" s="86"/>
      <c r="EK80" s="86"/>
      <c r="EL80" s="86"/>
      <c r="EM80" s="86"/>
      <c r="EN80" s="86"/>
      <c r="EO80" s="86"/>
      <c r="EP80" s="86"/>
      <c r="EQ80" s="86"/>
      <c r="ER80" s="86"/>
      <c r="ES80" s="86"/>
      <c r="ET80" s="86"/>
      <c r="EU80" s="86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86"/>
      <c r="FG80" s="86"/>
      <c r="FH80" s="86"/>
      <c r="FI80" s="86"/>
      <c r="FJ80" s="86"/>
      <c r="FK80" s="86"/>
      <c r="FL80" s="86"/>
      <c r="FM80" s="86"/>
      <c r="FN80" s="86"/>
      <c r="FO80" s="86"/>
      <c r="FP80" s="86"/>
      <c r="FQ80" s="86"/>
      <c r="FR80" s="86"/>
      <c r="FS80" s="86"/>
      <c r="FT80" s="86"/>
      <c r="FU80" s="86"/>
      <c r="FV80" s="86"/>
      <c r="FW80" s="86"/>
      <c r="FX80" s="86"/>
      <c r="FY80" s="86"/>
      <c r="FZ80" s="86"/>
      <c r="GA80" s="86"/>
      <c r="GB80" s="86"/>
      <c r="GC80" s="86"/>
      <c r="GD80" s="86"/>
      <c r="GE80" s="86"/>
      <c r="GF80" s="86"/>
      <c r="GG80" s="86"/>
      <c r="GH80" s="86"/>
      <c r="GI80" s="86"/>
      <c r="GJ80" s="86"/>
      <c r="GK80" s="86"/>
      <c r="GL80" s="86"/>
      <c r="GM80" s="86"/>
      <c r="GN80" s="86"/>
      <c r="GO80" s="86"/>
      <c r="GP80" s="86"/>
      <c r="GQ80" s="86"/>
      <c r="GR80" s="86"/>
      <c r="GS80" s="86"/>
      <c r="GT80" s="86"/>
      <c r="GU80" s="86"/>
      <c r="GV80" s="86"/>
      <c r="GW80" s="86"/>
      <c r="GX80" s="86"/>
      <c r="GY80" s="86"/>
      <c r="GZ80" s="86"/>
      <c r="HA80" s="86"/>
      <c r="HB80" s="86"/>
      <c r="HC80" s="86"/>
      <c r="HD80" s="86"/>
      <c r="HE80" s="86"/>
      <c r="HF80" s="86"/>
      <c r="HG80" s="86"/>
      <c r="HH80" s="86"/>
      <c r="HI80" s="86"/>
      <c r="HJ80" s="86"/>
      <c r="HK80" s="86"/>
      <c r="HL80" s="86"/>
      <c r="HM80" s="86"/>
      <c r="HN80" s="86"/>
      <c r="HO80" s="86"/>
      <c r="HP80" s="86"/>
      <c r="HQ80" s="86"/>
      <c r="HR80" s="86"/>
      <c r="HS80" s="86"/>
      <c r="HT80" s="86"/>
      <c r="HU80" s="86"/>
      <c r="HV80" s="86"/>
      <c r="HW80" s="86"/>
      <c r="HX80" s="86"/>
      <c r="HY80" s="86"/>
      <c r="HZ80" s="86"/>
      <c r="IA80" s="86"/>
      <c r="IB80" s="86"/>
      <c r="IC80" s="86"/>
      <c r="ID80" s="86"/>
      <c r="IE80" s="86"/>
      <c r="IF80" s="86"/>
      <c r="IG80" s="86"/>
      <c r="IH80" s="86"/>
      <c r="II80" s="86"/>
      <c r="IJ80" s="86"/>
      <c r="IK80" s="86"/>
      <c r="IL80" s="86"/>
      <c r="IM80" s="86"/>
      <c r="IN80" s="86"/>
      <c r="IO80" s="86"/>
      <c r="IP80" s="86"/>
      <c r="IQ80" s="86"/>
      <c r="IR80" s="86"/>
      <c r="IS80" s="86"/>
      <c r="IT80" s="86"/>
      <c r="IU80" s="86"/>
    </row>
    <row r="81" spans="1:255" s="87" customFormat="1" ht="12" customHeight="1" x14ac:dyDescent="0.15">
      <c r="A81" s="29"/>
      <c r="B81" s="100" t="s">
        <v>70</v>
      </c>
      <c r="C81" s="108">
        <f>SUM(C75:C80)</f>
        <v>1858642.8</v>
      </c>
      <c r="D81" s="109">
        <f>SUM(D75:D80)</f>
        <v>1</v>
      </c>
      <c r="E81" s="33"/>
      <c r="F81" s="33"/>
      <c r="G81" s="82"/>
      <c r="H81" s="85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6"/>
      <c r="GF81" s="86"/>
      <c r="GG81" s="86"/>
      <c r="GH81" s="86"/>
      <c r="GI81" s="86"/>
      <c r="GJ81" s="86"/>
      <c r="GK81" s="86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</row>
    <row r="82" spans="1:255" s="87" customFormat="1" ht="12" customHeight="1" x14ac:dyDescent="0.15">
      <c r="A82" s="29"/>
      <c r="B82" s="31"/>
      <c r="C82" s="26"/>
      <c r="D82" s="27"/>
      <c r="E82" s="27"/>
      <c r="F82" s="27"/>
      <c r="G82" s="82"/>
      <c r="H82" s="85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6"/>
      <c r="GF82" s="86"/>
      <c r="GG82" s="86"/>
      <c r="GH82" s="86"/>
      <c r="GI82" s="86"/>
      <c r="GJ82" s="86"/>
      <c r="GK82" s="86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</row>
    <row r="83" spans="1:255" s="87" customFormat="1" ht="12" customHeight="1" x14ac:dyDescent="0.15">
      <c r="A83" s="29"/>
      <c r="B83" s="83"/>
      <c r="C83" s="26"/>
      <c r="D83" s="27"/>
      <c r="E83" s="27"/>
      <c r="F83" s="27"/>
      <c r="G83" s="82"/>
      <c r="H83" s="8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6"/>
      <c r="DC83" s="86"/>
      <c r="DD83" s="86"/>
      <c r="DE83" s="86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6"/>
      <c r="DQ83" s="86"/>
      <c r="DR83" s="86"/>
      <c r="DS83" s="86"/>
      <c r="DT83" s="86"/>
      <c r="DU83" s="86"/>
      <c r="DV83" s="86"/>
      <c r="DW83" s="86"/>
      <c r="DX83" s="86"/>
      <c r="DY83" s="86"/>
      <c r="DZ83" s="86"/>
      <c r="EA83" s="86"/>
      <c r="EB83" s="86"/>
      <c r="EC83" s="86"/>
      <c r="ED83" s="86"/>
      <c r="EE83" s="86"/>
      <c r="EF83" s="86"/>
      <c r="EG83" s="86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6"/>
      <c r="ES83" s="86"/>
      <c r="ET83" s="86"/>
      <c r="EU83" s="86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6"/>
      <c r="FG83" s="86"/>
      <c r="FH83" s="86"/>
      <c r="FI83" s="86"/>
      <c r="FJ83" s="86"/>
      <c r="FK83" s="86"/>
      <c r="FL83" s="86"/>
      <c r="FM83" s="86"/>
      <c r="FN83" s="86"/>
      <c r="FO83" s="86"/>
      <c r="FP83" s="86"/>
      <c r="FQ83" s="86"/>
      <c r="FR83" s="86"/>
      <c r="FS83" s="86"/>
      <c r="FT83" s="86"/>
      <c r="FU83" s="86"/>
      <c r="FV83" s="86"/>
      <c r="FW83" s="86"/>
      <c r="FX83" s="86"/>
      <c r="FY83" s="86"/>
      <c r="FZ83" s="86"/>
      <c r="GA83" s="86"/>
      <c r="GB83" s="86"/>
      <c r="GC83" s="86"/>
      <c r="GD83" s="86"/>
      <c r="GE83" s="86"/>
      <c r="GF83" s="86"/>
      <c r="GG83" s="86"/>
      <c r="GH83" s="86"/>
      <c r="GI83" s="86"/>
      <c r="GJ83" s="86"/>
      <c r="GK83" s="86"/>
      <c r="GL83" s="86"/>
      <c r="GM83" s="86"/>
      <c r="GN83" s="86"/>
      <c r="GO83" s="86"/>
      <c r="GP83" s="86"/>
      <c r="GQ83" s="86"/>
      <c r="GR83" s="86"/>
      <c r="GS83" s="86"/>
      <c r="GT83" s="86"/>
      <c r="GU83" s="86"/>
      <c r="GV83" s="86"/>
      <c r="GW83" s="86"/>
      <c r="GX83" s="86"/>
      <c r="GY83" s="86"/>
      <c r="GZ83" s="86"/>
      <c r="HA83" s="86"/>
      <c r="HB83" s="86"/>
      <c r="HC83" s="86"/>
      <c r="HD83" s="86"/>
      <c r="HE83" s="86"/>
      <c r="HF83" s="86"/>
      <c r="HG83" s="86"/>
      <c r="HH83" s="86"/>
      <c r="HI83" s="86"/>
      <c r="HJ83" s="86"/>
      <c r="HK83" s="86"/>
      <c r="HL83" s="86"/>
      <c r="HM83" s="86"/>
      <c r="HN83" s="86"/>
      <c r="HO83" s="86"/>
      <c r="HP83" s="86"/>
      <c r="HQ83" s="86"/>
      <c r="HR83" s="86"/>
      <c r="HS83" s="86"/>
      <c r="HT83" s="86"/>
      <c r="HU83" s="86"/>
      <c r="HV83" s="86"/>
      <c r="HW83" s="86"/>
      <c r="HX83" s="86"/>
      <c r="HY83" s="86"/>
      <c r="HZ83" s="86"/>
      <c r="IA83" s="86"/>
      <c r="IB83" s="86"/>
      <c r="IC83" s="86"/>
      <c r="ID83" s="86"/>
      <c r="IE83" s="86"/>
      <c r="IF83" s="86"/>
      <c r="IG83" s="86"/>
      <c r="IH83" s="86"/>
      <c r="II83" s="86"/>
      <c r="IJ83" s="86"/>
      <c r="IK83" s="86"/>
      <c r="IL83" s="86"/>
      <c r="IM83" s="86"/>
      <c r="IN83" s="86"/>
      <c r="IO83" s="86"/>
      <c r="IP83" s="86"/>
      <c r="IQ83" s="86"/>
      <c r="IR83" s="86"/>
      <c r="IS83" s="86"/>
      <c r="IT83" s="86"/>
      <c r="IU83" s="86"/>
    </row>
    <row r="84" spans="1:255" s="87" customFormat="1" ht="12" customHeight="1" x14ac:dyDescent="0.15">
      <c r="A84" s="29"/>
      <c r="B84" s="34"/>
      <c r="C84" s="35" t="s">
        <v>71</v>
      </c>
      <c r="D84" s="34"/>
      <c r="E84" s="34"/>
      <c r="F84" s="33"/>
      <c r="G84" s="82"/>
      <c r="H84" s="85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6"/>
      <c r="DE84" s="86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6"/>
      <c r="DQ84" s="86"/>
      <c r="DR84" s="86"/>
      <c r="DS84" s="86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6"/>
      <c r="EE84" s="86"/>
      <c r="EF84" s="86"/>
      <c r="EG84" s="86"/>
      <c r="EH84" s="86"/>
      <c r="EI84" s="86"/>
      <c r="EJ84" s="86"/>
      <c r="EK84" s="86"/>
      <c r="EL84" s="86"/>
      <c r="EM84" s="86"/>
      <c r="EN84" s="86"/>
      <c r="EO84" s="86"/>
      <c r="EP84" s="86"/>
      <c r="EQ84" s="86"/>
      <c r="ER84" s="86"/>
      <c r="ES84" s="86"/>
      <c r="ET84" s="86"/>
      <c r="EU84" s="86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86"/>
      <c r="FG84" s="86"/>
      <c r="FH84" s="86"/>
      <c r="FI84" s="86"/>
      <c r="FJ84" s="86"/>
      <c r="FK84" s="86"/>
      <c r="FL84" s="86"/>
      <c r="FM84" s="86"/>
      <c r="FN84" s="86"/>
      <c r="FO84" s="86"/>
      <c r="FP84" s="86"/>
      <c r="FQ84" s="86"/>
      <c r="FR84" s="86"/>
      <c r="FS84" s="86"/>
      <c r="FT84" s="86"/>
      <c r="FU84" s="86"/>
      <c r="FV84" s="86"/>
      <c r="FW84" s="86"/>
      <c r="FX84" s="86"/>
      <c r="FY84" s="86"/>
      <c r="FZ84" s="86"/>
      <c r="GA84" s="86"/>
      <c r="GB84" s="86"/>
      <c r="GC84" s="86"/>
      <c r="GD84" s="86"/>
      <c r="GE84" s="86"/>
      <c r="GF84" s="86"/>
      <c r="GG84" s="86"/>
      <c r="GH84" s="86"/>
      <c r="GI84" s="86"/>
      <c r="GJ84" s="86"/>
      <c r="GK84" s="86"/>
      <c r="GL84" s="86"/>
      <c r="GM84" s="86"/>
      <c r="GN84" s="86"/>
      <c r="GO84" s="86"/>
      <c r="GP84" s="86"/>
      <c r="GQ84" s="86"/>
      <c r="GR84" s="86"/>
      <c r="GS84" s="86"/>
      <c r="GT84" s="86"/>
      <c r="GU84" s="86"/>
      <c r="GV84" s="86"/>
      <c r="GW84" s="86"/>
      <c r="GX84" s="86"/>
      <c r="GY84" s="86"/>
      <c r="GZ84" s="86"/>
      <c r="HA84" s="86"/>
      <c r="HB84" s="86"/>
      <c r="HC84" s="86"/>
      <c r="HD84" s="86"/>
      <c r="HE84" s="86"/>
      <c r="HF84" s="86"/>
      <c r="HG84" s="86"/>
      <c r="HH84" s="86"/>
      <c r="HI84" s="86"/>
      <c r="HJ84" s="86"/>
      <c r="HK84" s="86"/>
      <c r="HL84" s="86"/>
      <c r="HM84" s="86"/>
      <c r="HN84" s="86"/>
      <c r="HO84" s="86"/>
      <c r="HP84" s="86"/>
      <c r="HQ84" s="86"/>
      <c r="HR84" s="86"/>
      <c r="HS84" s="86"/>
      <c r="HT84" s="86"/>
      <c r="HU84" s="86"/>
      <c r="HV84" s="86"/>
      <c r="HW84" s="86"/>
      <c r="HX84" s="86"/>
      <c r="HY84" s="86"/>
      <c r="HZ84" s="86"/>
      <c r="IA84" s="86"/>
      <c r="IB84" s="86"/>
      <c r="IC84" s="86"/>
      <c r="ID84" s="86"/>
      <c r="IE84" s="86"/>
      <c r="IF84" s="86"/>
      <c r="IG84" s="86"/>
      <c r="IH84" s="86"/>
      <c r="II84" s="86"/>
      <c r="IJ84" s="86"/>
      <c r="IK84" s="86"/>
      <c r="IL84" s="86"/>
      <c r="IM84" s="86"/>
      <c r="IN84" s="86"/>
      <c r="IO84" s="86"/>
      <c r="IP84" s="86"/>
      <c r="IQ84" s="86"/>
      <c r="IR84" s="86"/>
      <c r="IS84" s="86"/>
      <c r="IT84" s="86"/>
      <c r="IU84" s="86"/>
    </row>
    <row r="85" spans="1:255" s="87" customFormat="1" ht="12" customHeight="1" x14ac:dyDescent="0.15">
      <c r="A85" s="29"/>
      <c r="B85" s="100" t="s">
        <v>72</v>
      </c>
      <c r="C85" s="110">
        <v>400</v>
      </c>
      <c r="D85" s="111">
        <v>450</v>
      </c>
      <c r="E85" s="111">
        <v>500</v>
      </c>
      <c r="F85" s="36"/>
      <c r="G85" s="84"/>
      <c r="H85" s="85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6"/>
      <c r="GF85" s="86"/>
      <c r="GG85" s="86"/>
      <c r="GH85" s="86"/>
      <c r="GI85" s="86"/>
      <c r="GJ85" s="86"/>
      <c r="GK85" s="86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</row>
    <row r="86" spans="1:255" s="87" customFormat="1" ht="12" customHeight="1" x14ac:dyDescent="0.15">
      <c r="A86" s="29"/>
      <c r="B86" s="100" t="s">
        <v>73</v>
      </c>
      <c r="C86" s="108">
        <f>(G60/C85)</f>
        <v>4646.607</v>
      </c>
      <c r="D86" s="112">
        <f>(G60/D85)</f>
        <v>4130.3173333333334</v>
      </c>
      <c r="E86" s="112">
        <f>(G60/E85)</f>
        <v>3717.2856000000002</v>
      </c>
      <c r="F86" s="36"/>
      <c r="G86" s="84"/>
      <c r="H86" s="85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6"/>
      <c r="CF86" s="86"/>
      <c r="CG86" s="86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6"/>
      <c r="DE86" s="86"/>
      <c r="DF86" s="86"/>
      <c r="DG86" s="86"/>
      <c r="DH86" s="86"/>
      <c r="DI86" s="86"/>
      <c r="DJ86" s="86"/>
      <c r="DK86" s="86"/>
      <c r="DL86" s="86"/>
      <c r="DM86" s="86"/>
      <c r="DN86" s="86"/>
      <c r="DO86" s="86"/>
      <c r="DP86" s="86"/>
      <c r="DQ86" s="86"/>
      <c r="DR86" s="86"/>
      <c r="DS86" s="86"/>
      <c r="DT86" s="86"/>
      <c r="DU86" s="86"/>
      <c r="DV86" s="86"/>
      <c r="DW86" s="86"/>
      <c r="DX86" s="86"/>
      <c r="DY86" s="86"/>
      <c r="DZ86" s="86"/>
      <c r="EA86" s="86"/>
      <c r="EB86" s="86"/>
      <c r="EC86" s="86"/>
      <c r="ED86" s="86"/>
      <c r="EE86" s="86"/>
      <c r="EF86" s="86"/>
      <c r="EG86" s="86"/>
      <c r="EH86" s="86"/>
      <c r="EI86" s="86"/>
      <c r="EJ86" s="86"/>
      <c r="EK86" s="86"/>
      <c r="EL86" s="86"/>
      <c r="EM86" s="86"/>
      <c r="EN86" s="86"/>
      <c r="EO86" s="86"/>
      <c r="EP86" s="86"/>
      <c r="EQ86" s="86"/>
      <c r="ER86" s="86"/>
      <c r="ES86" s="86"/>
      <c r="ET86" s="86"/>
      <c r="EU86" s="86"/>
      <c r="EV86" s="86"/>
      <c r="EW86" s="86"/>
      <c r="EX86" s="86"/>
      <c r="EY86" s="86"/>
      <c r="EZ86" s="86"/>
      <c r="FA86" s="86"/>
      <c r="FB86" s="86"/>
      <c r="FC86" s="86"/>
      <c r="FD86" s="86"/>
      <c r="FE86" s="86"/>
      <c r="FF86" s="86"/>
      <c r="FG86" s="86"/>
      <c r="FH86" s="86"/>
      <c r="FI86" s="86"/>
      <c r="FJ86" s="86"/>
      <c r="FK86" s="86"/>
      <c r="FL86" s="86"/>
      <c r="FM86" s="86"/>
      <c r="FN86" s="86"/>
      <c r="FO86" s="86"/>
      <c r="FP86" s="86"/>
      <c r="FQ86" s="86"/>
      <c r="FR86" s="86"/>
      <c r="FS86" s="86"/>
      <c r="FT86" s="86"/>
      <c r="FU86" s="86"/>
      <c r="FV86" s="86"/>
      <c r="FW86" s="86"/>
      <c r="FX86" s="86"/>
      <c r="FY86" s="86"/>
      <c r="FZ86" s="86"/>
      <c r="GA86" s="86"/>
      <c r="GB86" s="86"/>
      <c r="GC86" s="86"/>
      <c r="GD86" s="86"/>
      <c r="GE86" s="86"/>
      <c r="GF86" s="86"/>
      <c r="GG86" s="86"/>
      <c r="GH86" s="86"/>
      <c r="GI86" s="86"/>
      <c r="GJ86" s="86"/>
      <c r="GK86" s="86"/>
      <c r="GL86" s="86"/>
      <c r="GM86" s="86"/>
      <c r="GN86" s="86"/>
      <c r="GO86" s="86"/>
      <c r="GP86" s="86"/>
      <c r="GQ86" s="86"/>
      <c r="GR86" s="86"/>
      <c r="GS86" s="86"/>
      <c r="GT86" s="86"/>
      <c r="GU86" s="86"/>
      <c r="GV86" s="86"/>
      <c r="GW86" s="86"/>
      <c r="GX86" s="86"/>
      <c r="GY86" s="86"/>
      <c r="GZ86" s="86"/>
      <c r="HA86" s="86"/>
      <c r="HB86" s="86"/>
      <c r="HC86" s="86"/>
      <c r="HD86" s="86"/>
      <c r="HE86" s="86"/>
      <c r="HF86" s="86"/>
      <c r="HG86" s="86"/>
      <c r="HH86" s="86"/>
      <c r="HI86" s="86"/>
      <c r="HJ86" s="86"/>
      <c r="HK86" s="86"/>
      <c r="HL86" s="86"/>
      <c r="HM86" s="86"/>
      <c r="HN86" s="86"/>
      <c r="HO86" s="86"/>
      <c r="HP86" s="86"/>
      <c r="HQ86" s="86"/>
      <c r="HR86" s="86"/>
      <c r="HS86" s="86"/>
      <c r="HT86" s="86"/>
      <c r="HU86" s="86"/>
      <c r="HV86" s="86"/>
      <c r="HW86" s="86"/>
      <c r="HX86" s="86"/>
      <c r="HY86" s="86"/>
      <c r="HZ86" s="86"/>
      <c r="IA86" s="86"/>
      <c r="IB86" s="86"/>
      <c r="IC86" s="86"/>
      <c r="ID86" s="86"/>
      <c r="IE86" s="86"/>
      <c r="IF86" s="86"/>
      <c r="IG86" s="86"/>
      <c r="IH86" s="86"/>
      <c r="II86" s="86"/>
      <c r="IJ86" s="86"/>
      <c r="IK86" s="86"/>
      <c r="IL86" s="86"/>
      <c r="IM86" s="86"/>
      <c r="IN86" s="86"/>
      <c r="IO86" s="86"/>
      <c r="IP86" s="86"/>
      <c r="IQ86" s="86"/>
      <c r="IR86" s="86"/>
      <c r="IS86" s="86"/>
      <c r="IT86" s="86"/>
      <c r="IU86" s="86"/>
    </row>
    <row r="87" spans="1:255" s="87" customFormat="1" ht="12" customHeight="1" x14ac:dyDescent="0.15">
      <c r="A87" s="29"/>
      <c r="B87" s="30" t="s">
        <v>74</v>
      </c>
      <c r="C87" s="28"/>
      <c r="D87" s="29"/>
      <c r="E87" s="29"/>
      <c r="F87" s="29"/>
      <c r="G87" s="29"/>
      <c r="H87" s="85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6"/>
      <c r="DC87" s="86"/>
      <c r="DD87" s="86"/>
      <c r="DE87" s="86"/>
      <c r="DF87" s="86"/>
      <c r="DG87" s="86"/>
      <c r="DH87" s="86"/>
      <c r="DI87" s="86"/>
      <c r="DJ87" s="86"/>
      <c r="DK87" s="86"/>
      <c r="DL87" s="86"/>
      <c r="DM87" s="86"/>
      <c r="DN87" s="86"/>
      <c r="DO87" s="86"/>
      <c r="DP87" s="86"/>
      <c r="DQ87" s="86"/>
      <c r="DR87" s="86"/>
      <c r="DS87" s="86"/>
      <c r="DT87" s="86"/>
      <c r="DU87" s="86"/>
      <c r="DV87" s="86"/>
      <c r="DW87" s="86"/>
      <c r="DX87" s="86"/>
      <c r="DY87" s="86"/>
      <c r="DZ87" s="86"/>
      <c r="EA87" s="86"/>
      <c r="EB87" s="86"/>
      <c r="EC87" s="86"/>
      <c r="ED87" s="86"/>
      <c r="EE87" s="86"/>
      <c r="EF87" s="86"/>
      <c r="EG87" s="86"/>
      <c r="EH87" s="86"/>
      <c r="EI87" s="86"/>
      <c r="EJ87" s="86"/>
      <c r="EK87" s="86"/>
      <c r="EL87" s="86"/>
      <c r="EM87" s="86"/>
      <c r="EN87" s="86"/>
      <c r="EO87" s="86"/>
      <c r="EP87" s="86"/>
      <c r="EQ87" s="86"/>
      <c r="ER87" s="86"/>
      <c r="ES87" s="86"/>
      <c r="ET87" s="86"/>
      <c r="EU87" s="86"/>
      <c r="EV87" s="86"/>
      <c r="EW87" s="86"/>
      <c r="EX87" s="86"/>
      <c r="EY87" s="86"/>
      <c r="EZ87" s="86"/>
      <c r="FA87" s="86"/>
      <c r="FB87" s="86"/>
      <c r="FC87" s="86"/>
      <c r="FD87" s="86"/>
      <c r="FE87" s="86"/>
      <c r="FF87" s="86"/>
      <c r="FG87" s="86"/>
      <c r="FH87" s="86"/>
      <c r="FI87" s="86"/>
      <c r="FJ87" s="86"/>
      <c r="FK87" s="86"/>
      <c r="FL87" s="86"/>
      <c r="FM87" s="86"/>
      <c r="FN87" s="86"/>
      <c r="FO87" s="86"/>
      <c r="FP87" s="86"/>
      <c r="FQ87" s="86"/>
      <c r="FR87" s="86"/>
      <c r="FS87" s="86"/>
      <c r="FT87" s="86"/>
      <c r="FU87" s="86"/>
      <c r="FV87" s="86"/>
      <c r="FW87" s="86"/>
      <c r="FX87" s="86"/>
      <c r="FY87" s="86"/>
      <c r="FZ87" s="86"/>
      <c r="GA87" s="86"/>
      <c r="GB87" s="86"/>
      <c r="GC87" s="86"/>
      <c r="GD87" s="86"/>
      <c r="GE87" s="86"/>
      <c r="GF87" s="86"/>
      <c r="GG87" s="86"/>
      <c r="GH87" s="86"/>
      <c r="GI87" s="86"/>
      <c r="GJ87" s="86"/>
      <c r="GK87" s="86"/>
      <c r="GL87" s="86"/>
      <c r="GM87" s="86"/>
      <c r="GN87" s="86"/>
      <c r="GO87" s="86"/>
      <c r="GP87" s="86"/>
      <c r="GQ87" s="86"/>
      <c r="GR87" s="86"/>
      <c r="GS87" s="86"/>
      <c r="GT87" s="86"/>
      <c r="GU87" s="86"/>
      <c r="GV87" s="86"/>
      <c r="GW87" s="86"/>
      <c r="GX87" s="86"/>
      <c r="GY87" s="86"/>
      <c r="GZ87" s="86"/>
      <c r="HA87" s="86"/>
      <c r="HB87" s="86"/>
      <c r="HC87" s="86"/>
      <c r="HD87" s="86"/>
      <c r="HE87" s="86"/>
      <c r="HF87" s="86"/>
      <c r="HG87" s="86"/>
      <c r="HH87" s="86"/>
      <c r="HI87" s="86"/>
      <c r="HJ87" s="86"/>
      <c r="HK87" s="86"/>
      <c r="HL87" s="86"/>
      <c r="HM87" s="86"/>
      <c r="HN87" s="86"/>
      <c r="HO87" s="86"/>
      <c r="HP87" s="86"/>
      <c r="HQ87" s="86"/>
      <c r="HR87" s="86"/>
      <c r="HS87" s="86"/>
      <c r="HT87" s="86"/>
      <c r="HU87" s="86"/>
      <c r="HV87" s="86"/>
      <c r="HW87" s="86"/>
      <c r="HX87" s="86"/>
      <c r="HY87" s="86"/>
      <c r="HZ87" s="86"/>
      <c r="IA87" s="86"/>
      <c r="IB87" s="86"/>
      <c r="IC87" s="86"/>
      <c r="ID87" s="86"/>
      <c r="IE87" s="86"/>
      <c r="IF87" s="86"/>
      <c r="IG87" s="86"/>
      <c r="IH87" s="86"/>
      <c r="II87" s="86"/>
      <c r="IJ87" s="86"/>
      <c r="IK87" s="86"/>
      <c r="IL87" s="86"/>
      <c r="IM87" s="86"/>
      <c r="IN87" s="86"/>
      <c r="IO87" s="86"/>
      <c r="IP87" s="86"/>
      <c r="IQ87" s="86"/>
      <c r="IR87" s="86"/>
      <c r="IS87" s="86"/>
      <c r="IT87" s="86"/>
      <c r="IU87" s="86"/>
    </row>
    <row r="88" spans="1:255" s="87" customFormat="1" ht="12" customHeight="1" x14ac:dyDescent="0.15">
      <c r="A88" s="85"/>
      <c r="B88" s="85"/>
      <c r="C88" s="88"/>
      <c r="D88" s="85"/>
      <c r="E88" s="85"/>
      <c r="F88" s="85"/>
      <c r="G88" s="85"/>
      <c r="H88" s="85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  <c r="FP88" s="86"/>
      <c r="FQ88" s="86"/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  <c r="IL88" s="86"/>
      <c r="IM88" s="86"/>
      <c r="IN88" s="86"/>
      <c r="IO88" s="86"/>
      <c r="IP88" s="86"/>
      <c r="IQ88" s="86"/>
      <c r="IR88" s="86"/>
      <c r="IS88" s="86"/>
      <c r="IT88" s="86"/>
      <c r="IU88" s="8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Briones Escalona Cristina Laura</cp:lastModifiedBy>
  <cp:revision/>
  <cp:lastPrinted>2022-03-02T15:54:12Z</cp:lastPrinted>
  <dcterms:created xsi:type="dcterms:W3CDTF">2020-11-27T12:49:26Z</dcterms:created>
  <dcterms:modified xsi:type="dcterms:W3CDTF">2022-07-26T15:40:34Z</dcterms:modified>
  <cp:category/>
  <cp:contentStatus/>
</cp:coreProperties>
</file>