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0" yWindow="0" windowWidth="28800" windowHeight="12435"/>
  </bookViews>
  <sheets>
    <sheet name="Alfal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<sst xmlns="http://schemas.openxmlformats.org/spreadsheetml/2006/main" count="139" uniqueCount="104">
  <si>
    <t>RUBRO O CULTIVO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</si>
  <si>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</si>
  <si>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</si>
  <si>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</si>
  <si>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</si>
  <si>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</si>
  <si>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</si>
  <si>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</si>
  <si>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</si>
  <si>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</si>
  <si>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</si>
  <si>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</si>
  <si>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</si>
  <si>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</si>
  <si>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</si>
  <si>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</si>
  <si>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</si>
  <si>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</si>
  <si>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</si>
  <si>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</si>
  <si>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</si>
  <si>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</si>
  <si>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</si>
  <si>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</si>
  <si>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</si>
  <si>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</si>
  <si>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</si>
  <si>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</si>
  <si>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</si>
  <si>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</si>
  <si>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</si>
  <si>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</si>
  <si>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MAYO-MARZO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</si>
  <si>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</si>
  <si>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</si>
  <si>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</si>
  <si>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</si>
  <si>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</si>
  <si>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</si>
  <si>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</si>
  <si>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AGOSTO</t>
  </si>
  <si>
    <t>MARZO-JUNIO</t>
  </si>
  <si>
    <t>LT.</t>
  </si>
  <si>
    <t>FERTILIZANTES FOLIARES</t>
  </si>
  <si>
    <t>JUNIO-MARZO</t>
  </si>
  <si>
    <t>INSECTICIDAS</t>
  </si>
  <si>
    <t>JUNIO-FEBRERO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</si>
  <si>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</si>
  <si>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</si>
  <si>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</si>
  <si>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</si>
  <si>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</si>
  <si>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</si>
  <si>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</si>
  <si>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</si>
  <si>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</si>
  <si>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</si>
  <si>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</si>
  <si>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</si>
  <si>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</si>
  <si>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</si>
  <si>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</si>
  <si>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</si>
  <si>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</si>
  <si>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</si>
  <si>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</si>
  <si>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</si>
  <si>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</si>
  <si>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</si>
  <si>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</si>
  <si>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</si>
  <si>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</si>
  <si>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</si>
  <si>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</si>
  <si>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</si>
  <si>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AGOSTO-MARZO</t>
  </si>
  <si>
    <t>FUNGICIDA</t>
  </si>
  <si>
    <t>ACARICIDA</t>
  </si>
  <si>
    <t>OCTUBRE-MARZO</t>
  </si>
  <si>
    <t>ALFALFA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</si>
  <si>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</si>
  <si>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</si>
  <si>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</si>
  <si>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OCT-MARZO</t>
  </si>
  <si>
    <t>SUPERFOSFATO TRIPLE</t>
  </si>
  <si>
    <t xml:space="preserve">UN  </t>
  </si>
  <si>
    <t>ENFARDADURA</t>
  </si>
  <si>
    <t>MURIATO DE POTASIO</t>
  </si>
  <si>
    <t>MANCOZEB 80%</t>
  </si>
  <si>
    <t>CYHEXATIN 60 SC</t>
  </si>
  <si>
    <t>FOSFIMAX 40 20</t>
  </si>
  <si>
    <t>KARATE CON TECNOLOGIA ZEON</t>
  </si>
  <si>
    <t>APLICACIÓN DE PESTICIDAS</t>
  </si>
  <si>
    <t>ACEQUIADURA</t>
  </si>
  <si>
    <t>ABONADOR CON TROMPO</t>
  </si>
  <si>
    <t xml:space="preserve">RIEGO </t>
  </si>
  <si>
    <t>APLICACIONES FITOSANITARIAS</t>
  </si>
  <si>
    <t>CONTROL MANUAL DE MALEZAS (DESMANCHES)</t>
  </si>
  <si>
    <t>SEPT-ENERO</t>
  </si>
  <si>
    <t>OCTUBRE.</t>
  </si>
  <si>
    <t>FORRAJE ANIMAL</t>
  </si>
  <si>
    <t>FECHA DE COSECHA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</si>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</sst>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K14" sqref="K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79</v>
      </c>
      <c r="D9" s="15"/>
      <c r="E9" s="117" t="s">
        <v>1</v>
      </c>
      <c r="F9" s="118"/>
      <c r="G9" s="44">
        <v>500</v>
      </c>
    </row>
    <row r="10" spans="1:7" ht="29.25" customHeight="1" x14ac:dyDescent="0.25">
      <c r="A10" s="13"/>
      <c r="B10" s="3" t="s">
        <v>2</v>
      </c>
      <c r="C10" s="4" t="s">
        <v>3</v>
      </c>
      <c r="D10" s="15"/>
      <c r="E10" s="115" t="s">
        <v>4</v>
      </c>
      <c r="F10" s="116"/>
      <c r="G10" s="5" t="s">
        <v>5</v>
      </c>
    </row>
    <row r="11" spans="1:7" ht="18" customHeight="1" x14ac:dyDescent="0.25">
      <c r="A11" s="13"/>
      <c r="B11" s="3" t="s">
        <v>6</v>
      </c>
      <c r="C11" s="5" t="s">
        <v>7</v>
      </c>
      <c r="D11" s="15"/>
      <c r="E11" s="115" t="s">
        <v>8</v>
      </c>
      <c r="F11" s="116"/>
      <c r="G11" s="46">
        <v>5000</v>
      </c>
    </row>
    <row r="12" spans="1:7" ht="11.25" customHeight="1" x14ac:dyDescent="0.25">
      <c r="A12" s="13"/>
      <c r="B12" s="3" t="s">
        <v>9</v>
      </c>
      <c r="C12" s="6" t="s">
        <v>10</v>
      </c>
      <c r="D12" s="15"/>
      <c r="E12" s="47" t="s">
        <v>11</v>
      </c>
      <c r="F12" s="48"/>
      <c r="G12" s="8">
        <f>(G9*G11)</f>
        <v>2500000</v>
      </c>
    </row>
    <row r="13" spans="1:7" ht="11.25" customHeight="1" x14ac:dyDescent="0.25">
      <c r="A13" s="13"/>
      <c r="B13" s="3" t="s">
        <v>12</v>
      </c>
      <c r="C13" s="123" t="s">
        <v>103</v>
      </c>
      <c r="D13" s="15"/>
      <c r="E13" s="115" t="s">
        <v>13</v>
      </c>
      <c r="F13" s="116"/>
      <c r="G13" s="5" t="s">
        <v>100</v>
      </c>
    </row>
    <row r="14" spans="1:7" ht="41.25" customHeight="1" x14ac:dyDescent="0.25">
      <c r="A14" s="13"/>
      <c r="B14" s="3" t="s">
        <v>14</v>
      </c>
      <c r="C14" s="124" t="s">
        <v>103</v>
      </c>
      <c r="D14" s="15"/>
      <c r="E14" s="115" t="s">
        <v>101</v>
      </c>
      <c r="F14" s="116"/>
      <c r="G14" s="5" t="s">
        <v>83</v>
      </c>
    </row>
    <row r="15" spans="1:7" ht="25.5" x14ac:dyDescent="0.25">
      <c r="A15" s="13"/>
      <c r="B15" s="3" t="s">
        <v>15</v>
      </c>
      <c r="C15" s="5" t="s">
        <v>102</v>
      </c>
      <c r="D15" s="15"/>
      <c r="E15" s="119" t="s">
        <v>16</v>
      </c>
      <c r="F15" s="120"/>
      <c r="G15" s="6" t="s">
        <v>17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1" t="s">
        <v>18</v>
      </c>
      <c r="C17" s="122"/>
      <c r="D17" s="122"/>
      <c r="E17" s="122"/>
      <c r="F17" s="122"/>
      <c r="G17" s="122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9" t="s">
        <v>19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50" t="s">
        <v>20</v>
      </c>
      <c r="C20" s="52" t="s">
        <v>21</v>
      </c>
      <c r="D20" s="50" t="s">
        <v>22</v>
      </c>
      <c r="E20" s="53" t="s">
        <v>23</v>
      </c>
      <c r="F20" s="50" t="s">
        <v>24</v>
      </c>
      <c r="G20" s="50" t="s">
        <v>25</v>
      </c>
    </row>
    <row r="21" spans="1:7" ht="14.25" customHeight="1" x14ac:dyDescent="0.25">
      <c r="A21" s="13"/>
      <c r="B21" s="45" t="s">
        <v>95</v>
      </c>
      <c r="C21" s="11" t="s">
        <v>26</v>
      </c>
      <c r="D21" s="12">
        <v>6</v>
      </c>
      <c r="E21" s="11" t="s">
        <v>98</v>
      </c>
      <c r="F21" s="8">
        <v>30000</v>
      </c>
      <c r="G21" s="8">
        <f>D21*F21</f>
        <v>180000</v>
      </c>
    </row>
    <row r="22" spans="1:7" ht="12" customHeight="1" x14ac:dyDescent="0.25">
      <c r="A22" s="13"/>
      <c r="B22" s="7" t="s">
        <v>96</v>
      </c>
      <c r="C22" s="9" t="s">
        <v>26</v>
      </c>
      <c r="D22" s="9">
        <v>2</v>
      </c>
      <c r="E22" s="11" t="s">
        <v>98</v>
      </c>
      <c r="F22" s="8">
        <v>30000</v>
      </c>
      <c r="G22" s="8">
        <f t="shared" ref="G22:G23" si="0">D22*F22</f>
        <v>60000</v>
      </c>
    </row>
    <row r="23" spans="1:7" ht="12.75" customHeight="1" x14ac:dyDescent="0.25">
      <c r="A23" s="13"/>
      <c r="B23" s="45" t="s">
        <v>97</v>
      </c>
      <c r="C23" s="9" t="s">
        <v>26</v>
      </c>
      <c r="D23" s="12">
        <v>2</v>
      </c>
      <c r="E23" s="11" t="s">
        <v>99</v>
      </c>
      <c r="F23" s="8">
        <v>30000</v>
      </c>
      <c r="G23" s="8">
        <f t="shared" si="0"/>
        <v>60000</v>
      </c>
    </row>
    <row r="24" spans="1:7" ht="12.75" customHeight="1" x14ac:dyDescent="0.25">
      <c r="A24" s="13"/>
      <c r="B24" s="51" t="s">
        <v>27</v>
      </c>
      <c r="C24" s="54"/>
      <c r="D24" s="55"/>
      <c r="E24" s="55"/>
      <c r="F24" s="56"/>
      <c r="G24" s="57">
        <f>SUM(G21:G23)</f>
        <v>300000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9" t="s">
        <v>28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8" t="s">
        <v>20</v>
      </c>
      <c r="C27" s="52" t="s">
        <v>21</v>
      </c>
      <c r="D27" s="50" t="s">
        <v>22</v>
      </c>
      <c r="E27" s="58" t="s">
        <v>23</v>
      </c>
      <c r="F27" s="50" t="s">
        <v>24</v>
      </c>
      <c r="G27" s="58" t="s">
        <v>25</v>
      </c>
    </row>
    <row r="28" spans="1:7" ht="12" customHeight="1" x14ac:dyDescent="0.25">
      <c r="A28" s="13"/>
      <c r="B28" s="59" t="s">
        <v>81</v>
      </c>
      <c r="C28" s="60"/>
      <c r="D28" s="61"/>
      <c r="E28" s="61"/>
      <c r="F28" s="59"/>
      <c r="G28" s="59"/>
    </row>
    <row r="29" spans="1:7" ht="12" customHeight="1" x14ac:dyDescent="0.25">
      <c r="A29" s="13"/>
      <c r="B29" s="51" t="s">
        <v>29</v>
      </c>
      <c r="C29" s="62"/>
      <c r="D29" s="63"/>
      <c r="E29" s="63"/>
      <c r="F29" s="64"/>
      <c r="G29" s="64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9" t="s">
        <v>30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8" t="s">
        <v>20</v>
      </c>
      <c r="C32" s="58" t="s">
        <v>21</v>
      </c>
      <c r="D32" s="58" t="s">
        <v>22</v>
      </c>
      <c r="E32" s="58" t="s">
        <v>23</v>
      </c>
      <c r="F32" s="50" t="s">
        <v>24</v>
      </c>
      <c r="G32" s="58" t="s">
        <v>25</v>
      </c>
    </row>
    <row r="33" spans="1:11" ht="12.75" customHeight="1" x14ac:dyDescent="0.25">
      <c r="A33" s="13"/>
      <c r="B33" s="45" t="s">
        <v>92</v>
      </c>
      <c r="C33" s="11" t="s">
        <v>31</v>
      </c>
      <c r="D33" s="12">
        <v>0.125</v>
      </c>
      <c r="E33" s="11" t="s">
        <v>32</v>
      </c>
      <c r="F33" s="8">
        <v>195000</v>
      </c>
      <c r="G33" s="8">
        <f t="shared" ref="G33:G35" si="1">(D33*F33)</f>
        <v>24375</v>
      </c>
    </row>
    <row r="34" spans="1:11" ht="12.75" customHeight="1" x14ac:dyDescent="0.25">
      <c r="A34" s="13"/>
      <c r="B34" s="45" t="s">
        <v>93</v>
      </c>
      <c r="C34" s="11" t="s">
        <v>31</v>
      </c>
      <c r="D34" s="12">
        <v>0.2</v>
      </c>
      <c r="E34" s="11" t="s">
        <v>75</v>
      </c>
      <c r="F34" s="8">
        <v>195000</v>
      </c>
      <c r="G34" s="8">
        <f t="shared" si="1"/>
        <v>39000</v>
      </c>
    </row>
    <row r="35" spans="1:11" ht="12.75" customHeight="1" x14ac:dyDescent="0.25">
      <c r="A35" s="13"/>
      <c r="B35" s="45" t="s">
        <v>94</v>
      </c>
      <c r="C35" s="11" t="s">
        <v>31</v>
      </c>
      <c r="D35" s="12">
        <v>0.3</v>
      </c>
      <c r="E35" s="11" t="s">
        <v>75</v>
      </c>
      <c r="F35" s="8">
        <v>195000</v>
      </c>
      <c r="G35" s="8">
        <f t="shared" si="1"/>
        <v>58500</v>
      </c>
    </row>
    <row r="36" spans="1:11" ht="12.75" customHeight="1" x14ac:dyDescent="0.25">
      <c r="A36" s="13"/>
      <c r="B36" s="51" t="s">
        <v>33</v>
      </c>
      <c r="C36" s="54"/>
      <c r="D36" s="55"/>
      <c r="E36" s="55"/>
      <c r="F36" s="56"/>
      <c r="G36" s="57">
        <f>SUM(G33:G35)</f>
        <v>121875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9" t="s">
        <v>34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50" t="s">
        <v>35</v>
      </c>
      <c r="C39" s="52" t="s">
        <v>36</v>
      </c>
      <c r="D39" s="50" t="s">
        <v>37</v>
      </c>
      <c r="E39" s="50" t="s">
        <v>23</v>
      </c>
      <c r="F39" s="50" t="s">
        <v>24</v>
      </c>
      <c r="G39" s="50" t="s">
        <v>25</v>
      </c>
      <c r="K39" s="2"/>
    </row>
    <row r="40" spans="1:11" ht="12.75" customHeight="1" x14ac:dyDescent="0.25">
      <c r="A40" s="13"/>
      <c r="B40" s="65" t="s">
        <v>38</v>
      </c>
      <c r="C40" s="66"/>
      <c r="D40" s="66"/>
      <c r="E40" s="66"/>
      <c r="F40" s="44"/>
      <c r="G40" s="44">
        <f t="shared" ref="G40:G50" si="2">(D40*F40)</f>
        <v>0</v>
      </c>
    </row>
    <row r="41" spans="1:11" ht="12.75" customHeight="1" x14ac:dyDescent="0.25">
      <c r="A41" s="13"/>
      <c r="B41" s="47" t="s">
        <v>87</v>
      </c>
      <c r="C41" s="67" t="s">
        <v>39</v>
      </c>
      <c r="D41" s="68">
        <v>200</v>
      </c>
      <c r="E41" s="67" t="s">
        <v>40</v>
      </c>
      <c r="F41" s="44">
        <v>1440</v>
      </c>
      <c r="G41" s="44">
        <f t="shared" si="2"/>
        <v>288000</v>
      </c>
    </row>
    <row r="42" spans="1:11" ht="12.75" customHeight="1" x14ac:dyDescent="0.25">
      <c r="A42" s="13"/>
      <c r="B42" s="47" t="s">
        <v>84</v>
      </c>
      <c r="C42" s="67" t="s">
        <v>39</v>
      </c>
      <c r="D42" s="68">
        <v>150</v>
      </c>
      <c r="E42" s="67" t="s">
        <v>41</v>
      </c>
      <c r="F42" s="44">
        <v>1880</v>
      </c>
      <c r="G42" s="44">
        <f t="shared" si="2"/>
        <v>282000</v>
      </c>
    </row>
    <row r="43" spans="1:11" ht="12.75" customHeight="1" x14ac:dyDescent="0.25">
      <c r="A43" s="13"/>
      <c r="B43" s="65" t="s">
        <v>76</v>
      </c>
      <c r="C43" s="67"/>
      <c r="D43" s="68"/>
      <c r="E43" s="67"/>
      <c r="F43" s="44"/>
      <c r="G43" s="44">
        <f t="shared" si="2"/>
        <v>0</v>
      </c>
    </row>
    <row r="44" spans="1:11" ht="12.75" customHeight="1" x14ac:dyDescent="0.25">
      <c r="A44" s="13"/>
      <c r="B44" s="47" t="s">
        <v>88</v>
      </c>
      <c r="C44" s="67" t="s">
        <v>39</v>
      </c>
      <c r="D44" s="68">
        <v>2.5</v>
      </c>
      <c r="E44" s="67" t="s">
        <v>32</v>
      </c>
      <c r="F44" s="44">
        <v>4000</v>
      </c>
      <c r="G44" s="44">
        <f t="shared" si="2"/>
        <v>10000</v>
      </c>
    </row>
    <row r="45" spans="1:11" ht="12.75" customHeight="1" x14ac:dyDescent="0.25">
      <c r="A45" s="13"/>
      <c r="B45" s="65" t="s">
        <v>77</v>
      </c>
      <c r="C45" s="66"/>
      <c r="D45" s="66"/>
      <c r="E45" s="66"/>
      <c r="F45" s="44"/>
      <c r="G45" s="44">
        <f t="shared" si="2"/>
        <v>0</v>
      </c>
    </row>
    <row r="46" spans="1:11" ht="12.75" customHeight="1" x14ac:dyDescent="0.25">
      <c r="A46" s="13"/>
      <c r="B46" s="47" t="s">
        <v>89</v>
      </c>
      <c r="C46" s="67" t="s">
        <v>42</v>
      </c>
      <c r="D46" s="68">
        <v>2.5</v>
      </c>
      <c r="E46" s="67" t="s">
        <v>78</v>
      </c>
      <c r="F46" s="44">
        <v>16940</v>
      </c>
      <c r="G46" s="44">
        <f t="shared" si="2"/>
        <v>42350</v>
      </c>
    </row>
    <row r="47" spans="1:11" ht="12.75" customHeight="1" x14ac:dyDescent="0.25">
      <c r="A47" s="13"/>
      <c r="B47" s="65" t="s">
        <v>43</v>
      </c>
      <c r="C47" s="67"/>
      <c r="D47" s="68"/>
      <c r="E47" s="67"/>
      <c r="F47" s="44"/>
      <c r="G47" s="44">
        <f t="shared" si="2"/>
        <v>0</v>
      </c>
    </row>
    <row r="48" spans="1:11" ht="12.75" customHeight="1" x14ac:dyDescent="0.25">
      <c r="A48" s="13"/>
      <c r="B48" s="47" t="s">
        <v>90</v>
      </c>
      <c r="C48" s="67" t="s">
        <v>42</v>
      </c>
      <c r="D48" s="68">
        <v>2</v>
      </c>
      <c r="E48" s="67" t="s">
        <v>44</v>
      </c>
      <c r="F48" s="44">
        <v>13920</v>
      </c>
      <c r="G48" s="44">
        <f t="shared" si="2"/>
        <v>27840</v>
      </c>
    </row>
    <row r="49" spans="1:255" ht="12.75" customHeight="1" x14ac:dyDescent="0.25">
      <c r="A49" s="13"/>
      <c r="B49" s="65" t="s">
        <v>45</v>
      </c>
      <c r="C49" s="66"/>
      <c r="D49" s="66"/>
      <c r="E49" s="66"/>
      <c r="F49" s="44"/>
      <c r="G49" s="44">
        <f t="shared" si="2"/>
        <v>0</v>
      </c>
    </row>
    <row r="50" spans="1:255" ht="12.75" customHeight="1" x14ac:dyDescent="0.25">
      <c r="A50" s="13"/>
      <c r="B50" s="47" t="s">
        <v>91</v>
      </c>
      <c r="C50" s="67" t="s">
        <v>42</v>
      </c>
      <c r="D50" s="68">
        <v>0.5</v>
      </c>
      <c r="E50" s="67" t="s">
        <v>46</v>
      </c>
      <c r="F50" s="44">
        <v>46142</v>
      </c>
      <c r="G50" s="44">
        <f t="shared" si="2"/>
        <v>23071</v>
      </c>
    </row>
    <row r="51" spans="1:255" ht="13.5" customHeight="1" x14ac:dyDescent="0.25">
      <c r="A51" s="13"/>
      <c r="B51" s="51" t="s">
        <v>47</v>
      </c>
      <c r="C51" s="54"/>
      <c r="D51" s="55"/>
      <c r="E51" s="55"/>
      <c r="F51" s="56"/>
      <c r="G51" s="57">
        <f>SUM(G40:G50)</f>
        <v>673261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9" t="s">
        <v>48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8" t="s">
        <v>49</v>
      </c>
      <c r="C54" s="52" t="s">
        <v>36</v>
      </c>
      <c r="D54" s="50" t="s">
        <v>37</v>
      </c>
      <c r="E54" s="58" t="s">
        <v>23</v>
      </c>
      <c r="F54" s="50" t="s">
        <v>24</v>
      </c>
      <c r="G54" s="58" t="s">
        <v>25</v>
      </c>
    </row>
    <row r="55" spans="1:255" ht="12.75" customHeight="1" x14ac:dyDescent="0.25">
      <c r="A55" s="13"/>
      <c r="B55" s="10" t="s">
        <v>86</v>
      </c>
      <c r="C55" s="67" t="s">
        <v>85</v>
      </c>
      <c r="D55" s="69">
        <v>450</v>
      </c>
      <c r="E55" s="11" t="s">
        <v>83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1" t="s">
        <v>50</v>
      </c>
      <c r="C56" s="54"/>
      <c r="D56" s="55"/>
      <c r="E56" s="55"/>
      <c r="F56" s="56"/>
      <c r="G56" s="57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70" t="s">
        <v>51</v>
      </c>
      <c r="C58" s="71"/>
      <c r="D58" s="72"/>
      <c r="E58" s="72"/>
      <c r="F58" s="72"/>
      <c r="G58" s="73">
        <f>G24+G36+G51+G56</f>
        <v>1770136</v>
      </c>
    </row>
    <row r="59" spans="1:255" ht="12" customHeight="1" x14ac:dyDescent="0.25">
      <c r="A59" s="13"/>
      <c r="B59" s="74" t="s">
        <v>52</v>
      </c>
      <c r="C59" s="24"/>
      <c r="D59" s="25"/>
      <c r="E59" s="25"/>
      <c r="F59" s="25"/>
      <c r="G59" s="75">
        <f>G58*0.05</f>
        <v>88506.8</v>
      </c>
    </row>
    <row r="60" spans="1:255" ht="12" customHeight="1" x14ac:dyDescent="0.25">
      <c r="A60" s="13"/>
      <c r="B60" s="76" t="s">
        <v>53</v>
      </c>
      <c r="C60" s="22"/>
      <c r="D60" s="23"/>
      <c r="E60" s="23"/>
      <c r="F60" s="23"/>
      <c r="G60" s="77">
        <f>G59+G58</f>
        <v>1858642.8</v>
      </c>
    </row>
    <row r="61" spans="1:255" ht="12" customHeight="1" x14ac:dyDescent="0.25">
      <c r="A61" s="13"/>
      <c r="B61" s="74" t="s">
        <v>54</v>
      </c>
      <c r="C61" s="24"/>
      <c r="D61" s="25"/>
      <c r="E61" s="25"/>
      <c r="F61" s="25"/>
      <c r="G61" s="75">
        <f>G12</f>
        <v>2500000</v>
      </c>
    </row>
    <row r="62" spans="1:255" ht="12" customHeight="1" x14ac:dyDescent="0.25">
      <c r="A62" s="13"/>
      <c r="B62" s="78" t="s">
        <v>55</v>
      </c>
      <c r="C62" s="79"/>
      <c r="D62" s="80"/>
      <c r="E62" s="80"/>
      <c r="F62" s="80"/>
      <c r="G62" s="81">
        <f>G61-G60</f>
        <v>641357.19999999995</v>
      </c>
    </row>
    <row r="63" spans="1:255" s="87" customFormat="1" ht="12" customHeight="1" x14ac:dyDescent="0.15">
      <c r="A63" s="29"/>
      <c r="B63" s="30" t="s">
        <v>82</v>
      </c>
      <c r="C63" s="26"/>
      <c r="D63" s="27"/>
      <c r="E63" s="27"/>
      <c r="F63" s="27"/>
      <c r="G63" s="82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</row>
    <row r="64" spans="1:255" s="87" customFormat="1" ht="12" customHeight="1" thickBot="1" x14ac:dyDescent="0.2">
      <c r="A64" s="29"/>
      <c r="B64" s="31"/>
      <c r="C64" s="26"/>
      <c r="D64" s="27"/>
      <c r="E64" s="27"/>
      <c r="F64" s="27"/>
      <c r="G64" s="82"/>
      <c r="H64" s="85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</row>
    <row r="65" spans="1:255" s="87" customFormat="1" ht="12" customHeight="1" x14ac:dyDescent="0.15">
      <c r="A65" s="29"/>
      <c r="B65" s="89" t="s">
        <v>80</v>
      </c>
      <c r="C65" s="90"/>
      <c r="D65" s="91"/>
      <c r="E65" s="91"/>
      <c r="F65" s="92"/>
      <c r="G65" s="82"/>
      <c r="H65" s="85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</row>
    <row r="66" spans="1:255" s="87" customFormat="1" ht="12" customHeight="1" x14ac:dyDescent="0.15">
      <c r="A66" s="29"/>
      <c r="B66" s="93" t="s">
        <v>56</v>
      </c>
      <c r="C66" s="28"/>
      <c r="D66" s="29"/>
      <c r="E66" s="29"/>
      <c r="F66" s="94"/>
      <c r="G66" s="82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</row>
    <row r="67" spans="1:255" s="87" customFormat="1" ht="12" customHeight="1" x14ac:dyDescent="0.15">
      <c r="A67" s="29"/>
      <c r="B67" s="93" t="s">
        <v>57</v>
      </c>
      <c r="C67" s="28"/>
      <c r="D67" s="29"/>
      <c r="E67" s="29"/>
      <c r="F67" s="94"/>
      <c r="G67" s="82"/>
      <c r="H67" s="85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</row>
    <row r="68" spans="1:255" s="87" customFormat="1" ht="12" customHeight="1" x14ac:dyDescent="0.15">
      <c r="A68" s="29"/>
      <c r="B68" s="93" t="s">
        <v>58</v>
      </c>
      <c r="C68" s="28"/>
      <c r="D68" s="29"/>
      <c r="E68" s="29"/>
      <c r="F68" s="94"/>
      <c r="G68" s="82"/>
      <c r="H68" s="85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</row>
    <row r="69" spans="1:255" s="87" customFormat="1" ht="12" customHeight="1" x14ac:dyDescent="0.15">
      <c r="A69" s="29"/>
      <c r="B69" s="93" t="s">
        <v>59</v>
      </c>
      <c r="C69" s="28"/>
      <c r="D69" s="29"/>
      <c r="E69" s="29"/>
      <c r="F69" s="94"/>
      <c r="G69" s="82"/>
      <c r="H69" s="85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</row>
    <row r="70" spans="1:255" s="87" customFormat="1" ht="12" customHeight="1" x14ac:dyDescent="0.15">
      <c r="A70" s="29"/>
      <c r="B70" s="93" t="s">
        <v>60</v>
      </c>
      <c r="C70" s="28"/>
      <c r="D70" s="29"/>
      <c r="E70" s="29"/>
      <c r="F70" s="94"/>
      <c r="G70" s="82"/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</row>
    <row r="71" spans="1:255" s="87" customFormat="1" ht="12" customHeight="1" thickBot="1" x14ac:dyDescent="0.2">
      <c r="A71" s="29"/>
      <c r="B71" s="95" t="s">
        <v>61</v>
      </c>
      <c r="C71" s="96"/>
      <c r="D71" s="97"/>
      <c r="E71" s="97"/>
      <c r="F71" s="98"/>
      <c r="G71" s="82"/>
      <c r="H71" s="8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</row>
    <row r="72" spans="1:255" s="87" customFormat="1" ht="12" customHeight="1" x14ac:dyDescent="0.15">
      <c r="A72" s="29"/>
      <c r="B72" s="31"/>
      <c r="C72" s="28"/>
      <c r="D72" s="29"/>
      <c r="E72" s="29"/>
      <c r="F72" s="29"/>
      <c r="G72" s="82"/>
      <c r="H72" s="85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6"/>
      <c r="FK72" s="86"/>
      <c r="FL72" s="86"/>
      <c r="FM72" s="86"/>
      <c r="FN72" s="86"/>
      <c r="FO72" s="86"/>
      <c r="FP72" s="86"/>
      <c r="FQ72" s="86"/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/>
      <c r="HN72" s="86"/>
      <c r="HO72" s="86"/>
      <c r="HP72" s="86"/>
      <c r="HQ72" s="86"/>
      <c r="HR72" s="86"/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</row>
    <row r="73" spans="1:255" s="87" customFormat="1" ht="12" customHeight="1" x14ac:dyDescent="0.15">
      <c r="A73" s="29"/>
      <c r="B73" s="113" t="s">
        <v>62</v>
      </c>
      <c r="C73" s="114"/>
      <c r="D73" s="99"/>
      <c r="E73" s="32"/>
      <c r="F73" s="32"/>
      <c r="G73" s="82"/>
      <c r="H73" s="85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  <c r="DW73" s="86"/>
      <c r="DX73" s="86"/>
      <c r="DY73" s="86"/>
      <c r="DZ73" s="86"/>
      <c r="EA73" s="86"/>
      <c r="EB73" s="86"/>
      <c r="EC73" s="86"/>
      <c r="ED73" s="86"/>
      <c r="EE73" s="86"/>
      <c r="EF73" s="86"/>
      <c r="EG73" s="86"/>
      <c r="EH73" s="86"/>
      <c r="EI73" s="86"/>
      <c r="EJ73" s="86"/>
      <c r="EK73" s="86"/>
      <c r="EL73" s="86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  <c r="FK73" s="86"/>
      <c r="FL73" s="86"/>
      <c r="FM73" s="86"/>
      <c r="FN73" s="86"/>
      <c r="FO73" s="86"/>
      <c r="FP73" s="86"/>
      <c r="FQ73" s="86"/>
      <c r="FR73" s="86"/>
      <c r="FS73" s="86"/>
      <c r="FT73" s="86"/>
      <c r="FU73" s="86"/>
      <c r="FV73" s="86"/>
      <c r="FW73" s="86"/>
      <c r="FX73" s="86"/>
      <c r="FY73" s="86"/>
      <c r="FZ73" s="86"/>
      <c r="GA73" s="86"/>
      <c r="GB73" s="86"/>
      <c r="GC73" s="86"/>
      <c r="GD73" s="86"/>
      <c r="GE73" s="86"/>
      <c r="GF73" s="86"/>
      <c r="GG73" s="86"/>
      <c r="GH73" s="86"/>
      <c r="GI73" s="86"/>
      <c r="GJ73" s="86"/>
      <c r="GK73" s="86"/>
      <c r="GL73" s="86"/>
      <c r="GM73" s="86"/>
      <c r="GN73" s="86"/>
      <c r="GO73" s="86"/>
      <c r="GP73" s="86"/>
      <c r="GQ73" s="86"/>
      <c r="GR73" s="86"/>
      <c r="GS73" s="86"/>
      <c r="GT73" s="86"/>
      <c r="GU73" s="86"/>
      <c r="GV73" s="86"/>
      <c r="GW73" s="86"/>
      <c r="GX73" s="86"/>
      <c r="GY73" s="86"/>
      <c r="GZ73" s="86"/>
      <c r="HA73" s="86"/>
      <c r="HB73" s="86"/>
      <c r="HC73" s="86"/>
      <c r="HD73" s="86"/>
      <c r="HE73" s="86"/>
      <c r="HF73" s="86"/>
      <c r="HG73" s="86"/>
      <c r="HH73" s="86"/>
      <c r="HI73" s="86"/>
      <c r="HJ73" s="86"/>
      <c r="HK73" s="86"/>
      <c r="HL73" s="86"/>
      <c r="HM73" s="86"/>
      <c r="HN73" s="86"/>
      <c r="HO73" s="86"/>
      <c r="HP73" s="86"/>
      <c r="HQ73" s="86"/>
      <c r="HR73" s="86"/>
      <c r="HS73" s="86"/>
      <c r="HT73" s="86"/>
      <c r="HU73" s="86"/>
      <c r="HV73" s="86"/>
      <c r="HW73" s="86"/>
      <c r="HX73" s="86"/>
      <c r="HY73" s="86"/>
      <c r="HZ73" s="86"/>
      <c r="IA73" s="86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</row>
    <row r="74" spans="1:255" s="87" customFormat="1" ht="12" customHeight="1" x14ac:dyDescent="0.15">
      <c r="A74" s="29"/>
      <c r="B74" s="100" t="s">
        <v>49</v>
      </c>
      <c r="C74" s="101" t="s">
        <v>63</v>
      </c>
      <c r="D74" s="102" t="s">
        <v>64</v>
      </c>
      <c r="E74" s="32"/>
      <c r="F74" s="32"/>
      <c r="G74" s="82"/>
      <c r="H74" s="85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86"/>
      <c r="FL74" s="86"/>
      <c r="FM74" s="86"/>
      <c r="FN74" s="86"/>
      <c r="FO74" s="86"/>
      <c r="FP74" s="86"/>
      <c r="FQ74" s="86"/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/>
      <c r="HN74" s="86"/>
      <c r="HO74" s="86"/>
      <c r="HP74" s="86"/>
      <c r="HQ74" s="86"/>
      <c r="HR74" s="86"/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</row>
    <row r="75" spans="1:255" s="87" customFormat="1" ht="12" customHeight="1" x14ac:dyDescent="0.15">
      <c r="A75" s="29"/>
      <c r="B75" s="103" t="s">
        <v>65</v>
      </c>
      <c r="C75" s="104">
        <f>G24</f>
        <v>300000</v>
      </c>
      <c r="D75" s="105">
        <f>(C75/C81)</f>
        <v>0.16140809842536716</v>
      </c>
      <c r="E75" s="32"/>
      <c r="F75" s="32"/>
      <c r="G75" s="82"/>
      <c r="H75" s="85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  <c r="DW75" s="86"/>
      <c r="DX75" s="86"/>
      <c r="DY75" s="86"/>
      <c r="DZ75" s="86"/>
      <c r="EA75" s="86"/>
      <c r="EB75" s="86"/>
      <c r="EC75" s="86"/>
      <c r="ED75" s="86"/>
      <c r="EE75" s="86"/>
      <c r="EF75" s="86"/>
      <c r="EG75" s="86"/>
      <c r="EH75" s="86"/>
      <c r="EI75" s="86"/>
      <c r="EJ75" s="86"/>
      <c r="EK75" s="86"/>
      <c r="EL75" s="86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6"/>
      <c r="FA75" s="86"/>
      <c r="FB75" s="86"/>
      <c r="FC75" s="86"/>
      <c r="FD75" s="86"/>
      <c r="FE75" s="86"/>
      <c r="FF75" s="86"/>
      <c r="FG75" s="86"/>
      <c r="FH75" s="86"/>
      <c r="FI75" s="86"/>
      <c r="FJ75" s="86"/>
      <c r="FK75" s="86"/>
      <c r="FL75" s="86"/>
      <c r="FM75" s="86"/>
      <c r="FN75" s="86"/>
      <c r="FO75" s="86"/>
      <c r="FP75" s="86"/>
      <c r="FQ75" s="86"/>
      <c r="FR75" s="86"/>
      <c r="FS75" s="86"/>
      <c r="FT75" s="86"/>
      <c r="FU75" s="86"/>
      <c r="FV75" s="86"/>
      <c r="FW75" s="86"/>
      <c r="FX75" s="86"/>
      <c r="FY75" s="86"/>
      <c r="FZ75" s="86"/>
      <c r="GA75" s="86"/>
      <c r="GB75" s="86"/>
      <c r="GC75" s="86"/>
      <c r="GD75" s="86"/>
      <c r="GE75" s="86"/>
      <c r="GF75" s="86"/>
      <c r="GG75" s="86"/>
      <c r="GH75" s="86"/>
      <c r="GI75" s="86"/>
      <c r="GJ75" s="86"/>
      <c r="GK75" s="86"/>
      <c r="GL75" s="86"/>
      <c r="GM75" s="86"/>
      <c r="GN75" s="86"/>
      <c r="GO75" s="86"/>
      <c r="GP75" s="86"/>
      <c r="GQ75" s="86"/>
      <c r="GR75" s="86"/>
      <c r="GS75" s="86"/>
      <c r="GT75" s="86"/>
      <c r="GU75" s="86"/>
      <c r="GV75" s="86"/>
      <c r="GW75" s="86"/>
      <c r="GX75" s="86"/>
      <c r="GY75" s="86"/>
      <c r="GZ75" s="86"/>
      <c r="HA75" s="86"/>
      <c r="HB75" s="86"/>
      <c r="HC75" s="86"/>
      <c r="HD75" s="86"/>
      <c r="HE75" s="86"/>
      <c r="HF75" s="86"/>
      <c r="HG75" s="86"/>
      <c r="HH75" s="86"/>
      <c r="HI75" s="86"/>
      <c r="HJ75" s="86"/>
      <c r="HK75" s="86"/>
      <c r="HL75" s="86"/>
      <c r="HM75" s="86"/>
      <c r="HN75" s="86"/>
      <c r="HO75" s="86"/>
      <c r="HP75" s="86"/>
      <c r="HQ75" s="86"/>
      <c r="HR75" s="86"/>
      <c r="HS75" s="86"/>
      <c r="HT75" s="86"/>
      <c r="HU75" s="86"/>
      <c r="HV75" s="86"/>
      <c r="HW75" s="86"/>
      <c r="HX75" s="86"/>
      <c r="HY75" s="86"/>
      <c r="HZ75" s="86"/>
      <c r="IA75" s="86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</row>
    <row r="76" spans="1:255" s="87" customFormat="1" ht="12" customHeight="1" x14ac:dyDescent="0.15">
      <c r="A76" s="29"/>
      <c r="B76" s="103" t="s">
        <v>66</v>
      </c>
      <c r="C76" s="106">
        <v>0</v>
      </c>
      <c r="D76" s="105">
        <v>0</v>
      </c>
      <c r="E76" s="32"/>
      <c r="F76" s="32"/>
      <c r="G76" s="82"/>
      <c r="H76" s="85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</row>
    <row r="77" spans="1:255" s="87" customFormat="1" ht="12" customHeight="1" x14ac:dyDescent="0.15">
      <c r="A77" s="29"/>
      <c r="B77" s="103" t="s">
        <v>67</v>
      </c>
      <c r="C77" s="104">
        <f>G36</f>
        <v>121875</v>
      </c>
      <c r="D77" s="105">
        <f>(C77/C81)</f>
        <v>6.5572039985305405E-2</v>
      </c>
      <c r="E77" s="32"/>
      <c r="F77" s="32"/>
      <c r="G77" s="82"/>
      <c r="H77" s="85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/>
      <c r="HN77" s="86"/>
      <c r="HO77" s="86"/>
      <c r="HP77" s="86"/>
      <c r="HQ77" s="86"/>
      <c r="HR77" s="86"/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</row>
    <row r="78" spans="1:255" s="87" customFormat="1" ht="12" customHeight="1" x14ac:dyDescent="0.15">
      <c r="A78" s="29"/>
      <c r="B78" s="103" t="s">
        <v>35</v>
      </c>
      <c r="C78" s="104">
        <f>G51</f>
        <v>673261</v>
      </c>
      <c r="D78" s="105">
        <f>(C78/C81)</f>
        <v>0.36223259251320372</v>
      </c>
      <c r="E78" s="32"/>
      <c r="F78" s="32"/>
      <c r="G78" s="82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/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/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/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</row>
    <row r="79" spans="1:255" s="87" customFormat="1" ht="12" customHeight="1" x14ac:dyDescent="0.15">
      <c r="A79" s="29"/>
      <c r="B79" s="103" t="s">
        <v>68</v>
      </c>
      <c r="C79" s="107">
        <f>G56</f>
        <v>675000</v>
      </c>
      <c r="D79" s="105">
        <f>(C79/C81)</f>
        <v>0.36316822145707611</v>
      </c>
      <c r="E79" s="33"/>
      <c r="F79" s="33"/>
      <c r="G79" s="82"/>
      <c r="H79" s="85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6"/>
      <c r="FK79" s="86"/>
      <c r="FL79" s="86"/>
      <c r="FM79" s="86"/>
      <c r="FN79" s="86"/>
      <c r="FO79" s="86"/>
      <c r="FP79" s="86"/>
      <c r="FQ79" s="86"/>
      <c r="FR79" s="86"/>
      <c r="FS79" s="86"/>
      <c r="FT79" s="86"/>
      <c r="FU79" s="86"/>
      <c r="FV79" s="86"/>
      <c r="FW79" s="86"/>
      <c r="FX79" s="86"/>
      <c r="FY79" s="86"/>
      <c r="FZ79" s="86"/>
      <c r="GA79" s="86"/>
      <c r="GB79" s="86"/>
      <c r="GC79" s="86"/>
      <c r="GD79" s="86"/>
      <c r="GE79" s="86"/>
      <c r="GF79" s="86"/>
      <c r="GG79" s="86"/>
      <c r="GH79" s="86"/>
      <c r="GI79" s="86"/>
      <c r="GJ79" s="86"/>
      <c r="GK79" s="86"/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6"/>
      <c r="HL79" s="86"/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</row>
    <row r="80" spans="1:255" s="87" customFormat="1" ht="12" customHeight="1" x14ac:dyDescent="0.15">
      <c r="A80" s="29"/>
      <c r="B80" s="103" t="s">
        <v>69</v>
      </c>
      <c r="C80" s="107">
        <f>G59</f>
        <v>88506.8</v>
      </c>
      <c r="D80" s="105">
        <f>(C80/C81)</f>
        <v>4.7619047619047616E-2</v>
      </c>
      <c r="E80" s="33"/>
      <c r="F80" s="33"/>
      <c r="G80" s="82"/>
      <c r="H80" s="85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6"/>
      <c r="FB80" s="86"/>
      <c r="FC80" s="86"/>
      <c r="FD80" s="86"/>
      <c r="FE80" s="86"/>
      <c r="FF80" s="86"/>
      <c r="FG80" s="86"/>
      <c r="FH80" s="86"/>
      <c r="FI80" s="86"/>
      <c r="FJ80" s="86"/>
      <c r="FK80" s="86"/>
      <c r="FL80" s="86"/>
      <c r="FM80" s="86"/>
      <c r="FN80" s="86"/>
      <c r="FO80" s="86"/>
      <c r="FP80" s="86"/>
      <c r="FQ80" s="86"/>
      <c r="FR80" s="86"/>
      <c r="FS80" s="86"/>
      <c r="FT80" s="86"/>
      <c r="FU80" s="86"/>
      <c r="FV80" s="86"/>
      <c r="FW80" s="86"/>
      <c r="FX80" s="86"/>
      <c r="FY80" s="86"/>
      <c r="FZ80" s="86"/>
      <c r="GA80" s="86"/>
      <c r="GB80" s="86"/>
      <c r="GC80" s="86"/>
      <c r="GD80" s="86"/>
      <c r="GE80" s="86"/>
      <c r="GF80" s="86"/>
      <c r="GG80" s="86"/>
      <c r="GH80" s="86"/>
      <c r="GI80" s="86"/>
      <c r="GJ80" s="86"/>
      <c r="GK80" s="86"/>
      <c r="GL80" s="86"/>
      <c r="GM80" s="86"/>
      <c r="GN80" s="86"/>
      <c r="GO80" s="86"/>
      <c r="GP80" s="86"/>
      <c r="GQ80" s="86"/>
      <c r="GR80" s="86"/>
      <c r="GS80" s="86"/>
      <c r="GT80" s="86"/>
      <c r="GU80" s="86"/>
      <c r="GV80" s="86"/>
      <c r="GW80" s="86"/>
      <c r="GX80" s="86"/>
      <c r="GY80" s="86"/>
      <c r="GZ80" s="86"/>
      <c r="HA80" s="86"/>
      <c r="HB80" s="86"/>
      <c r="HC80" s="86"/>
      <c r="HD80" s="86"/>
      <c r="HE80" s="86"/>
      <c r="HF80" s="86"/>
      <c r="HG80" s="86"/>
      <c r="HH80" s="86"/>
      <c r="HI80" s="86"/>
      <c r="HJ80" s="86"/>
      <c r="HK80" s="86"/>
      <c r="HL80" s="86"/>
      <c r="HM80" s="86"/>
      <c r="HN80" s="86"/>
      <c r="HO80" s="86"/>
      <c r="HP80" s="86"/>
      <c r="HQ80" s="86"/>
      <c r="HR80" s="86"/>
      <c r="HS80" s="86"/>
      <c r="HT80" s="86"/>
      <c r="HU80" s="86"/>
      <c r="HV80" s="86"/>
      <c r="HW80" s="86"/>
      <c r="HX80" s="86"/>
      <c r="HY80" s="86"/>
      <c r="HZ80" s="86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</row>
    <row r="81" spans="1:255" s="87" customFormat="1" ht="12" customHeight="1" x14ac:dyDescent="0.15">
      <c r="A81" s="29"/>
      <c r="B81" s="100" t="s">
        <v>70</v>
      </c>
      <c r="C81" s="108">
        <f>SUM(C75:C80)</f>
        <v>1858642.8</v>
      </c>
      <c r="D81" s="109">
        <f>SUM(D75:D80)</f>
        <v>1</v>
      </c>
      <c r="E81" s="33"/>
      <c r="F81" s="33"/>
      <c r="G81" s="82"/>
      <c r="H81" s="85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  <c r="FJ81" s="86"/>
      <c r="FK81" s="86"/>
      <c r="FL81" s="86"/>
      <c r="FM81" s="86"/>
      <c r="FN81" s="86"/>
      <c r="FO81" s="86"/>
      <c r="FP81" s="86"/>
      <c r="FQ81" s="86"/>
      <c r="FR81" s="86"/>
      <c r="FS81" s="86"/>
      <c r="FT81" s="86"/>
      <c r="FU81" s="86"/>
      <c r="FV81" s="86"/>
      <c r="FW81" s="86"/>
      <c r="FX81" s="86"/>
      <c r="FY81" s="86"/>
      <c r="FZ81" s="86"/>
      <c r="GA81" s="86"/>
      <c r="GB81" s="86"/>
      <c r="GC81" s="86"/>
      <c r="GD81" s="86"/>
      <c r="GE81" s="86"/>
      <c r="GF81" s="86"/>
      <c r="GG81" s="86"/>
      <c r="GH81" s="86"/>
      <c r="GI81" s="86"/>
      <c r="GJ81" s="86"/>
      <c r="GK81" s="86"/>
      <c r="GL81" s="86"/>
      <c r="GM81" s="86"/>
      <c r="GN81" s="86"/>
      <c r="GO81" s="86"/>
      <c r="GP81" s="86"/>
      <c r="GQ81" s="86"/>
      <c r="GR81" s="86"/>
      <c r="GS81" s="86"/>
      <c r="GT81" s="86"/>
      <c r="GU81" s="86"/>
      <c r="GV81" s="86"/>
      <c r="GW81" s="86"/>
      <c r="GX81" s="86"/>
      <c r="GY81" s="86"/>
      <c r="GZ81" s="86"/>
      <c r="HA81" s="86"/>
      <c r="HB81" s="86"/>
      <c r="HC81" s="86"/>
      <c r="HD81" s="86"/>
      <c r="HE81" s="86"/>
      <c r="HF81" s="86"/>
      <c r="HG81" s="86"/>
      <c r="HH81" s="86"/>
      <c r="HI81" s="86"/>
      <c r="HJ81" s="86"/>
      <c r="HK81" s="86"/>
      <c r="HL81" s="86"/>
      <c r="HM81" s="86"/>
      <c r="HN81" s="86"/>
      <c r="HO81" s="86"/>
      <c r="HP81" s="86"/>
      <c r="HQ81" s="86"/>
      <c r="HR81" s="86"/>
      <c r="HS81" s="86"/>
      <c r="HT81" s="86"/>
      <c r="HU81" s="86"/>
      <c r="HV81" s="86"/>
      <c r="HW81" s="86"/>
      <c r="HX81" s="86"/>
      <c r="HY81" s="86"/>
      <c r="HZ81" s="86"/>
      <c r="IA81" s="86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</row>
    <row r="82" spans="1:255" s="87" customFormat="1" ht="12" customHeight="1" x14ac:dyDescent="0.15">
      <c r="A82" s="29"/>
      <c r="B82" s="31"/>
      <c r="C82" s="26"/>
      <c r="D82" s="27"/>
      <c r="E82" s="27"/>
      <c r="F82" s="27"/>
      <c r="G82" s="82"/>
      <c r="H82" s="85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</row>
    <row r="83" spans="1:255" s="87" customFormat="1" ht="12" customHeight="1" x14ac:dyDescent="0.15">
      <c r="A83" s="29"/>
      <c r="B83" s="83"/>
      <c r="C83" s="26"/>
      <c r="D83" s="27"/>
      <c r="E83" s="27"/>
      <c r="F83" s="27"/>
      <c r="G83" s="82"/>
      <c r="H83" s="85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</row>
    <row r="84" spans="1:255" s="87" customFormat="1" ht="12" customHeight="1" x14ac:dyDescent="0.15">
      <c r="A84" s="29"/>
      <c r="B84" s="34"/>
      <c r="C84" s="35" t="s">
        <v>71</v>
      </c>
      <c r="D84" s="34"/>
      <c r="E84" s="34"/>
      <c r="F84" s="33"/>
      <c r="G84" s="82"/>
      <c r="H84" s="85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/>
      <c r="HN84" s="86"/>
      <c r="HO84" s="86"/>
      <c r="HP84" s="86"/>
      <c r="HQ84" s="86"/>
      <c r="HR84" s="86"/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</row>
    <row r="85" spans="1:255" s="87" customFormat="1" ht="12" customHeight="1" x14ac:dyDescent="0.15">
      <c r="A85" s="29"/>
      <c r="B85" s="100" t="s">
        <v>72</v>
      </c>
      <c r="C85" s="110">
        <v>400</v>
      </c>
      <c r="D85" s="111">
        <v>450</v>
      </c>
      <c r="E85" s="111">
        <v>500</v>
      </c>
      <c r="F85" s="36"/>
      <c r="G85" s="84"/>
      <c r="H85" s="85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  <c r="FJ85" s="86"/>
      <c r="FK85" s="86"/>
      <c r="FL85" s="86"/>
      <c r="FM85" s="86"/>
      <c r="FN85" s="86"/>
      <c r="FO85" s="86"/>
      <c r="FP85" s="86"/>
      <c r="FQ85" s="86"/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/>
      <c r="HN85" s="86"/>
      <c r="HO85" s="86"/>
      <c r="HP85" s="86"/>
      <c r="HQ85" s="86"/>
      <c r="HR85" s="86"/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</row>
    <row r="86" spans="1:255" s="87" customFormat="1" ht="12" customHeight="1" x14ac:dyDescent="0.15">
      <c r="A86" s="29"/>
      <c r="B86" s="100" t="s">
        <v>73</v>
      </c>
      <c r="C86" s="108">
        <f>(G60/C85)</f>
        <v>4646.607</v>
      </c>
      <c r="D86" s="112">
        <f>(G60/D85)</f>
        <v>4130.3173333333334</v>
      </c>
      <c r="E86" s="112">
        <f>(G60/E85)</f>
        <v>3717.2856000000002</v>
      </c>
      <c r="F86" s="36"/>
      <c r="G86" s="84"/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  <c r="DK86" s="86"/>
      <c r="DL86" s="86"/>
      <c r="DM86" s="86"/>
      <c r="DN86" s="86"/>
      <c r="DO86" s="86"/>
      <c r="DP86" s="86"/>
      <c r="DQ86" s="86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86"/>
      <c r="EC86" s="86"/>
      <c r="ED86" s="86"/>
      <c r="EE86" s="86"/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6"/>
      <c r="ES86" s="86"/>
      <c r="ET86" s="86"/>
      <c r="EU86" s="86"/>
      <c r="EV86" s="86"/>
      <c r="EW86" s="86"/>
      <c r="EX86" s="86"/>
      <c r="EY86" s="86"/>
      <c r="EZ86" s="86"/>
      <c r="FA86" s="86"/>
      <c r="FB86" s="86"/>
      <c r="FC86" s="86"/>
      <c r="FD86" s="86"/>
      <c r="FE86" s="86"/>
      <c r="FF86" s="86"/>
      <c r="FG86" s="86"/>
      <c r="FH86" s="86"/>
      <c r="FI86" s="86"/>
      <c r="FJ86" s="86"/>
      <c r="FK86" s="86"/>
      <c r="FL86" s="86"/>
      <c r="FM86" s="86"/>
      <c r="FN86" s="86"/>
      <c r="FO86" s="86"/>
      <c r="FP86" s="86"/>
      <c r="FQ86" s="86"/>
      <c r="FR86" s="86"/>
      <c r="FS86" s="86"/>
      <c r="FT86" s="86"/>
      <c r="FU86" s="86"/>
      <c r="FV86" s="86"/>
      <c r="FW86" s="86"/>
      <c r="FX86" s="86"/>
      <c r="FY86" s="86"/>
      <c r="FZ86" s="86"/>
      <c r="GA86" s="86"/>
      <c r="GB86" s="86"/>
      <c r="GC86" s="86"/>
      <c r="GD86" s="86"/>
      <c r="GE86" s="86"/>
      <c r="GF86" s="86"/>
      <c r="GG86" s="86"/>
      <c r="GH86" s="86"/>
      <c r="GI86" s="86"/>
      <c r="GJ86" s="86"/>
      <c r="GK86" s="86"/>
      <c r="GL86" s="86"/>
      <c r="GM86" s="86"/>
      <c r="GN86" s="86"/>
      <c r="GO86" s="86"/>
      <c r="GP86" s="86"/>
      <c r="GQ86" s="86"/>
      <c r="GR86" s="86"/>
      <c r="GS86" s="86"/>
      <c r="GT86" s="86"/>
      <c r="GU86" s="86"/>
      <c r="GV86" s="86"/>
      <c r="GW86" s="86"/>
      <c r="GX86" s="86"/>
      <c r="GY86" s="86"/>
      <c r="GZ86" s="86"/>
      <c r="HA86" s="86"/>
      <c r="HB86" s="86"/>
      <c r="HC86" s="86"/>
      <c r="HD86" s="86"/>
      <c r="HE86" s="86"/>
      <c r="HF86" s="86"/>
      <c r="HG86" s="86"/>
      <c r="HH86" s="86"/>
      <c r="HI86" s="86"/>
      <c r="HJ86" s="86"/>
      <c r="HK86" s="86"/>
      <c r="HL86" s="86"/>
      <c r="HM86" s="86"/>
      <c r="HN86" s="86"/>
      <c r="HO86" s="86"/>
      <c r="HP86" s="86"/>
      <c r="HQ86" s="86"/>
      <c r="HR86" s="86"/>
      <c r="HS86" s="86"/>
      <c r="HT86" s="86"/>
      <c r="HU86" s="86"/>
      <c r="HV86" s="86"/>
      <c r="HW86" s="86"/>
      <c r="HX86" s="86"/>
      <c r="HY86" s="86"/>
      <c r="HZ86" s="86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86"/>
      <c r="IM86" s="86"/>
      <c r="IN86" s="86"/>
      <c r="IO86" s="86"/>
      <c r="IP86" s="86"/>
      <c r="IQ86" s="86"/>
      <c r="IR86" s="86"/>
      <c r="IS86" s="86"/>
      <c r="IT86" s="86"/>
      <c r="IU86" s="86"/>
    </row>
    <row r="87" spans="1:255" s="87" customFormat="1" ht="12" customHeight="1" x14ac:dyDescent="0.15">
      <c r="A87" s="29"/>
      <c r="B87" s="30" t="s">
        <v>74</v>
      </c>
      <c r="C87" s="28"/>
      <c r="D87" s="29"/>
      <c r="E87" s="29"/>
      <c r="F87" s="29"/>
      <c r="G87" s="29"/>
      <c r="H87" s="85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  <c r="DK87" s="86"/>
      <c r="DL87" s="86"/>
      <c r="DM87" s="86"/>
      <c r="DN87" s="86"/>
      <c r="DO87" s="86"/>
      <c r="DP87" s="86"/>
      <c r="DQ87" s="86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86"/>
      <c r="EC87" s="86"/>
      <c r="ED87" s="86"/>
      <c r="EE87" s="86"/>
      <c r="EF87" s="86"/>
      <c r="EG87" s="86"/>
      <c r="EH87" s="86"/>
      <c r="EI87" s="86"/>
      <c r="EJ87" s="86"/>
      <c r="EK87" s="86"/>
      <c r="EL87" s="86"/>
      <c r="EM87" s="86"/>
      <c r="EN87" s="86"/>
      <c r="EO87" s="86"/>
      <c r="EP87" s="86"/>
      <c r="EQ87" s="86"/>
      <c r="ER87" s="86"/>
      <c r="ES87" s="86"/>
      <c r="ET87" s="86"/>
      <c r="EU87" s="86"/>
      <c r="EV87" s="86"/>
      <c r="EW87" s="86"/>
      <c r="EX87" s="86"/>
      <c r="EY87" s="86"/>
      <c r="EZ87" s="86"/>
      <c r="FA87" s="86"/>
      <c r="FB87" s="86"/>
      <c r="FC87" s="86"/>
      <c r="FD87" s="86"/>
      <c r="FE87" s="86"/>
      <c r="FF87" s="86"/>
      <c r="FG87" s="86"/>
      <c r="FH87" s="86"/>
      <c r="FI87" s="86"/>
      <c r="FJ87" s="86"/>
      <c r="FK87" s="86"/>
      <c r="FL87" s="86"/>
      <c r="FM87" s="86"/>
      <c r="FN87" s="86"/>
      <c r="FO87" s="86"/>
      <c r="FP87" s="86"/>
      <c r="FQ87" s="86"/>
      <c r="FR87" s="86"/>
      <c r="FS87" s="86"/>
      <c r="FT87" s="86"/>
      <c r="FU87" s="86"/>
      <c r="FV87" s="86"/>
      <c r="FW87" s="86"/>
      <c r="FX87" s="86"/>
      <c r="FY87" s="86"/>
      <c r="FZ87" s="86"/>
      <c r="GA87" s="86"/>
      <c r="GB87" s="86"/>
      <c r="GC87" s="86"/>
      <c r="GD87" s="86"/>
      <c r="GE87" s="86"/>
      <c r="GF87" s="86"/>
      <c r="GG87" s="86"/>
      <c r="GH87" s="86"/>
      <c r="GI87" s="86"/>
      <c r="GJ87" s="86"/>
      <c r="GK87" s="86"/>
      <c r="GL87" s="86"/>
      <c r="GM87" s="86"/>
      <c r="GN87" s="86"/>
      <c r="GO87" s="86"/>
      <c r="GP87" s="86"/>
      <c r="GQ87" s="86"/>
      <c r="GR87" s="86"/>
      <c r="GS87" s="86"/>
      <c r="GT87" s="86"/>
      <c r="GU87" s="86"/>
      <c r="GV87" s="86"/>
      <c r="GW87" s="86"/>
      <c r="GX87" s="86"/>
      <c r="GY87" s="86"/>
      <c r="GZ87" s="86"/>
      <c r="HA87" s="86"/>
      <c r="HB87" s="86"/>
      <c r="HC87" s="86"/>
      <c r="HD87" s="86"/>
      <c r="HE87" s="86"/>
      <c r="HF87" s="86"/>
      <c r="HG87" s="86"/>
      <c r="HH87" s="86"/>
      <c r="HI87" s="86"/>
      <c r="HJ87" s="86"/>
      <c r="HK87" s="86"/>
      <c r="HL87" s="86"/>
      <c r="HM87" s="86"/>
      <c r="HN87" s="86"/>
      <c r="HO87" s="86"/>
      <c r="HP87" s="86"/>
      <c r="HQ87" s="86"/>
      <c r="HR87" s="86"/>
      <c r="HS87" s="86"/>
      <c r="HT87" s="86"/>
      <c r="HU87" s="86"/>
      <c r="HV87" s="86"/>
      <c r="HW87" s="86"/>
      <c r="HX87" s="86"/>
      <c r="HY87" s="86"/>
      <c r="HZ87" s="86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  <c r="IL87" s="86"/>
      <c r="IM87" s="86"/>
      <c r="IN87" s="86"/>
      <c r="IO87" s="86"/>
      <c r="IP87" s="86"/>
      <c r="IQ87" s="86"/>
      <c r="IR87" s="86"/>
      <c r="IS87" s="86"/>
      <c r="IT87" s="86"/>
      <c r="IU87" s="86"/>
    </row>
    <row r="88" spans="1:255" s="87" customFormat="1" ht="12" customHeight="1" x14ac:dyDescent="0.15">
      <c r="A88" s="85"/>
      <c r="B88" s="85"/>
      <c r="C88" s="88"/>
      <c r="D88" s="85"/>
      <c r="E88" s="85"/>
      <c r="F88" s="85"/>
      <c r="G88" s="85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2022-03-02T15:54:12Z</cp:lastPrinted>
  <dcterms:created xsi:type="dcterms:W3CDTF">2020-11-27T12:49:26Z</dcterms:created>
  <dcterms:modified xsi:type="dcterms:W3CDTF">2022-07-26T14:21:16Z</dcterms:modified>
  <cp:category/>
  <cp:contentStatus/>
</cp:coreProperties>
</file>