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<sst xmlns="http://schemas.openxmlformats.org/spreadsheetml/2006/main" count="131" uniqueCount="99">
  <si>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</si>
  <si>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</si>
  <si>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</si>
  <si>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</si>
  <si>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</si>
  <si>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</si>
  <si>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</si>
  <si>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</si>
  <si>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</si>
  <si>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</si>
  <si>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</si>
  <si>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</si>
  <si>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</si>
  <si>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</si>
  <si>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</si>
  <si>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</si>
  <si>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</si>
  <si>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</si>
  <si>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</si>
  <si>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</si>
  <si>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</si>
  <si>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</si>
  <si>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</si>
  <si>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</si>
  <si>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</si>
  <si>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</si>
  <si>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</si>
  <si>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</si>
  <si>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</si>
  <si>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</si>
  <si>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</si>
  <si>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</si>
  <si>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</si>
  <si>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</si>
  <si>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</si>
  <si>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</si>
  <si>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</si>
  <si>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</si>
  <si>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</si>
  <si>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</si>
  <si>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</si>
  <si>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</si>
  <si>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</si>
  <si>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</si>
  <si>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</si>
  <si>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</si>
  <si>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</si>
  <si>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</si>
  <si>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</si>
  <si>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</si>
  <si>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</si>
  <si>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PREP. DE COLMENAS</t>
  </si>
  <si>
    <t>APLIC-PROG.ALIMENT.</t>
  </si>
  <si>
    <t>COSECHA</t>
  </si>
  <si>
    <t>MARZO-ABRIL</t>
  </si>
  <si>
    <t>APLIC-PROG.FITOSANIT.</t>
  </si>
  <si>
    <t>REPOS. Y RECAMBIO CAJ.</t>
  </si>
  <si>
    <t>MAYO-AGOSTO</t>
  </si>
  <si>
    <t>ACARICIDA</t>
  </si>
  <si>
    <t>ACIDO FORMICO</t>
  </si>
  <si>
    <t>AMITRAZ</t>
  </si>
  <si>
    <t>INSECTICIDA</t>
  </si>
  <si>
    <t>ACIDO ACETICO</t>
  </si>
  <si>
    <t>PROMOTOR</t>
  </si>
  <si>
    <t xml:space="preserve">AZUCAR </t>
  </si>
  <si>
    <t>KG</t>
  </si>
  <si>
    <t>SEPT-DIC.</t>
  </si>
  <si>
    <t>AGOSTO-ENERO</t>
  </si>
  <si>
    <t>ALIMENTACION</t>
  </si>
  <si>
    <t>ABRIL-OCTUBRE</t>
  </si>
  <si>
    <t>ABEJA MELIFERA</t>
  </si>
  <si>
    <t>RAZA</t>
  </si>
  <si>
    <t>DEL MAULE</t>
  </si>
  <si>
    <t>COSTOS DIRECTOS DE PRODUCCIÓN POR APIARIO DE 25 COLMENAS (INCLUYE IVA)</t>
  </si>
  <si>
    <t>AGOSTO-NOV</t>
  </si>
  <si>
    <t>APICOLA</t>
  </si>
  <si>
    <t>MEDIO</t>
  </si>
  <si>
    <t>RENDIMIENTO (KG.MIEL/25 COLM.)</t>
  </si>
  <si>
    <t>SEQUIA-VIENTOS</t>
  </si>
  <si>
    <t>MER NACIONAL Y EXPORT</t>
  </si>
  <si>
    <t>OCT-DIC.</t>
  </si>
  <si>
    <t>MAY-AGO</t>
  </si>
  <si>
    <t>LT</t>
  </si>
  <si>
    <t>OCTUBRE-NOV.</t>
  </si>
  <si>
    <t>PRECIO ESPERADO ($/KG DE MIEL)</t>
  </si>
  <si>
    <t>$/25 colm</t>
  </si>
  <si>
    <t>COSTO TOTAL/25 colm</t>
  </si>
  <si>
    <t>ESCENARIOS COSTO UNITARIO  ($/kg)</t>
  </si>
  <si>
    <t>Rendimiento (Kg/25 colm)</t>
  </si>
  <si>
    <t>Costo unitario ($/kg) (*)</t>
  </si>
  <si>
    <t>,</t>
  </si>
  <si>
    <t>N° Jornadas/HA.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</si>
  <si>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</si>
  <si>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</si>
  <si>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</si>
  <si>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</si>
  <si>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ENERGIZANTE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</si>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</sst>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0" fontId="12" fillId="6" borderId="1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165" fontId="19" fillId="5" borderId="13" xfId="0" applyNumberFormat="1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/>
    </xf>
    <xf numFmtId="49" fontId="3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M13" sqref="M10:M13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75</v>
      </c>
      <c r="D9" s="15"/>
      <c r="E9" s="102" t="s">
        <v>77</v>
      </c>
      <c r="F9" s="103"/>
      <c r="G9" s="23">
        <v>750</v>
      </c>
    </row>
    <row r="10" spans="1:7" ht="15" x14ac:dyDescent="0.25">
      <c r="A10" s="3"/>
      <c r="B10" s="9" t="s">
        <v>71</v>
      </c>
      <c r="C10" s="10" t="s">
        <v>70</v>
      </c>
      <c r="D10" s="17"/>
      <c r="E10" s="100" t="s">
        <v>1</v>
      </c>
      <c r="F10" s="101"/>
      <c r="G10" s="11" t="s">
        <v>54</v>
      </c>
    </row>
    <row r="11" spans="1:7" ht="15" x14ac:dyDescent="0.25">
      <c r="A11" s="3"/>
      <c r="B11" s="9" t="s">
        <v>2</v>
      </c>
      <c r="C11" s="11" t="s">
        <v>76</v>
      </c>
      <c r="D11" s="17"/>
      <c r="E11" s="100" t="s">
        <v>84</v>
      </c>
      <c r="F11" s="101"/>
      <c r="G11" s="24">
        <v>3000</v>
      </c>
    </row>
    <row r="12" spans="1:7" ht="11.25" customHeight="1" x14ac:dyDescent="0.25">
      <c r="A12" s="3"/>
      <c r="B12" s="9" t="s">
        <v>3</v>
      </c>
      <c r="C12" s="12" t="s">
        <v>72</v>
      </c>
      <c r="D12" s="17"/>
      <c r="E12" s="25" t="s">
        <v>4</v>
      </c>
      <c r="F12" s="26"/>
      <c r="G12" s="6">
        <f>(G9*G11)</f>
        <v>2250000</v>
      </c>
    </row>
    <row r="13" spans="1:7" ht="16.5" customHeight="1" x14ac:dyDescent="0.25">
      <c r="A13" s="3"/>
      <c r="B13" s="9" t="s">
        <v>5</v>
      </c>
      <c r="C13" s="108" t="s">
        <v>98</v>
      </c>
      <c r="D13" s="17"/>
      <c r="E13" s="100" t="s">
        <v>6</v>
      </c>
      <c r="F13" s="101"/>
      <c r="G13" s="12" t="s">
        <v>79</v>
      </c>
    </row>
    <row r="14" spans="1:7" ht="29.25" customHeight="1" x14ac:dyDescent="0.25">
      <c r="A14" s="3"/>
      <c r="B14" s="9" t="s">
        <v>7</v>
      </c>
      <c r="C14" s="109" t="s">
        <v>98</v>
      </c>
      <c r="D14" s="17"/>
      <c r="E14" s="100" t="s">
        <v>8</v>
      </c>
      <c r="F14" s="101"/>
      <c r="G14" s="11" t="s">
        <v>54</v>
      </c>
    </row>
    <row r="15" spans="1:7" ht="14.25" customHeight="1" x14ac:dyDescent="0.25">
      <c r="A15" s="3"/>
      <c r="B15" s="9" t="s">
        <v>9</v>
      </c>
      <c r="C15" s="11" t="s">
        <v>97</v>
      </c>
      <c r="D15" s="17"/>
      <c r="E15" s="104" t="s">
        <v>10</v>
      </c>
      <c r="F15" s="105"/>
      <c r="G15" s="12" t="s">
        <v>78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73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91" t="s">
        <v>11</v>
      </c>
      <c r="C19" s="92"/>
      <c r="D19" s="92"/>
      <c r="E19" s="92"/>
      <c r="F19" s="92"/>
      <c r="G19" s="92"/>
    </row>
    <row r="20" spans="1:7" ht="24" customHeight="1" x14ac:dyDescent="0.25">
      <c r="A20" s="3"/>
      <c r="B20" s="27" t="s">
        <v>12</v>
      </c>
      <c r="C20" s="27" t="s">
        <v>13</v>
      </c>
      <c r="D20" s="27" t="s">
        <v>91</v>
      </c>
      <c r="E20" s="27" t="s">
        <v>15</v>
      </c>
      <c r="F20" s="27" t="s">
        <v>16</v>
      </c>
      <c r="G20" s="27" t="s">
        <v>17</v>
      </c>
    </row>
    <row r="21" spans="1:7" ht="14.1" customHeight="1" x14ac:dyDescent="0.25">
      <c r="A21" s="3"/>
      <c r="B21" s="4" t="s">
        <v>51</v>
      </c>
      <c r="C21" s="5" t="s">
        <v>18</v>
      </c>
      <c r="D21" s="13">
        <v>7</v>
      </c>
      <c r="E21" s="5" t="s">
        <v>57</v>
      </c>
      <c r="F21" s="6">
        <v>30000</v>
      </c>
      <c r="G21" s="6">
        <f>(D21*F21)</f>
        <v>210000</v>
      </c>
    </row>
    <row r="22" spans="1:7" ht="14.1" customHeight="1" x14ac:dyDescent="0.25">
      <c r="A22" s="3"/>
      <c r="B22" s="4" t="s">
        <v>55</v>
      </c>
      <c r="C22" s="5" t="s">
        <v>18</v>
      </c>
      <c r="D22" s="13">
        <v>2</v>
      </c>
      <c r="E22" s="5" t="s">
        <v>74</v>
      </c>
      <c r="F22" s="6">
        <v>30000</v>
      </c>
      <c r="G22" s="6">
        <f>(D22*F22)</f>
        <v>60000</v>
      </c>
    </row>
    <row r="23" spans="1:7" ht="14.1" customHeight="1" x14ac:dyDescent="0.25">
      <c r="A23" s="3"/>
      <c r="B23" s="4" t="s">
        <v>52</v>
      </c>
      <c r="C23" s="5" t="s">
        <v>18</v>
      </c>
      <c r="D23" s="13">
        <v>1</v>
      </c>
      <c r="E23" s="5" t="s">
        <v>80</v>
      </c>
      <c r="F23" s="6">
        <v>30000</v>
      </c>
      <c r="G23" s="6">
        <f>(D23*F23)</f>
        <v>30000</v>
      </c>
    </row>
    <row r="24" spans="1:7" ht="14.1" customHeight="1" x14ac:dyDescent="0.25">
      <c r="A24" s="3"/>
      <c r="B24" s="4" t="s">
        <v>56</v>
      </c>
      <c r="C24" s="5" t="s">
        <v>18</v>
      </c>
      <c r="D24" s="13">
        <v>5</v>
      </c>
      <c r="E24" s="5" t="s">
        <v>81</v>
      </c>
      <c r="F24" s="6">
        <v>30000</v>
      </c>
      <c r="G24" s="6">
        <f t="shared" ref="G24:G25" si="0">(D24*F24)</f>
        <v>150000</v>
      </c>
    </row>
    <row r="25" spans="1:7" ht="14.1" customHeight="1" x14ac:dyDescent="0.25">
      <c r="B25" s="4" t="s">
        <v>53</v>
      </c>
      <c r="C25" s="5" t="s">
        <v>18</v>
      </c>
      <c r="D25" s="13">
        <v>6</v>
      </c>
      <c r="E25" s="5" t="s">
        <v>54</v>
      </c>
      <c r="F25" s="6">
        <v>30000</v>
      </c>
      <c r="G25" s="6">
        <f t="shared" si="0"/>
        <v>180000</v>
      </c>
    </row>
    <row r="26" spans="1:7" ht="12.75" customHeight="1" x14ac:dyDescent="0.25">
      <c r="A26" s="3"/>
      <c r="B26" s="93" t="s">
        <v>19</v>
      </c>
      <c r="C26" s="44"/>
      <c r="D26" s="44"/>
      <c r="E26" s="44"/>
      <c r="F26" s="45"/>
      <c r="G26" s="94">
        <f>SUM(G21:G25)</f>
        <v>630000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91" t="s">
        <v>20</v>
      </c>
      <c r="C28" s="95"/>
      <c r="D28" s="95"/>
      <c r="E28" s="95"/>
      <c r="F28" s="92"/>
      <c r="G28" s="92"/>
    </row>
    <row r="29" spans="1:7" ht="24" customHeight="1" x14ac:dyDescent="0.25">
      <c r="A29" s="3"/>
      <c r="B29" s="30" t="s">
        <v>12</v>
      </c>
      <c r="C29" s="27" t="s">
        <v>13</v>
      </c>
      <c r="D29" s="27" t="s">
        <v>14</v>
      </c>
      <c r="E29" s="30" t="s">
        <v>15</v>
      </c>
      <c r="F29" s="27" t="s">
        <v>16</v>
      </c>
      <c r="G29" s="30" t="s">
        <v>17</v>
      </c>
    </row>
    <row r="30" spans="1:7" ht="12" customHeight="1" x14ac:dyDescent="0.25">
      <c r="A30" s="3"/>
      <c r="B30" s="31" t="s">
        <v>95</v>
      </c>
      <c r="C30" s="32"/>
      <c r="D30" s="32"/>
      <c r="E30" s="32"/>
      <c r="F30" s="31"/>
      <c r="G30" s="31"/>
    </row>
    <row r="31" spans="1:7" ht="12" customHeight="1" x14ac:dyDescent="0.25">
      <c r="A31" s="3"/>
      <c r="B31" s="93" t="s">
        <v>21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91" t="s">
        <v>22</v>
      </c>
      <c r="C33" s="95"/>
      <c r="D33" s="95"/>
      <c r="E33" s="95"/>
      <c r="F33" s="92"/>
      <c r="G33" s="92"/>
    </row>
    <row r="34" spans="1:11" ht="24" customHeight="1" x14ac:dyDescent="0.25">
      <c r="A34" s="3"/>
      <c r="B34" s="96" t="s">
        <v>12</v>
      </c>
      <c r="C34" s="96" t="s">
        <v>13</v>
      </c>
      <c r="D34" s="96" t="s">
        <v>14</v>
      </c>
      <c r="E34" s="96" t="s">
        <v>15</v>
      </c>
      <c r="F34" s="97" t="s">
        <v>16</v>
      </c>
      <c r="G34" s="96" t="s">
        <v>17</v>
      </c>
    </row>
    <row r="35" spans="1:11" ht="12.75" customHeight="1" x14ac:dyDescent="0.25">
      <c r="A35" s="3"/>
      <c r="B35" s="4" t="s">
        <v>95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93" t="s">
        <v>23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91" t="s">
        <v>24</v>
      </c>
      <c r="C38" s="95"/>
      <c r="D38" s="95"/>
      <c r="E38" s="95"/>
      <c r="F38" s="92"/>
      <c r="G38" s="92"/>
    </row>
    <row r="39" spans="1:11" ht="24" customHeight="1" x14ac:dyDescent="0.25">
      <c r="A39" s="3"/>
      <c r="B39" s="27" t="s">
        <v>25</v>
      </c>
      <c r="C39" s="27" t="s">
        <v>26</v>
      </c>
      <c r="D39" s="27" t="s">
        <v>92</v>
      </c>
      <c r="E39" s="27" t="s">
        <v>15</v>
      </c>
      <c r="F39" s="27" t="s">
        <v>16</v>
      </c>
      <c r="G39" s="27" t="s">
        <v>17</v>
      </c>
      <c r="K39" s="2"/>
    </row>
    <row r="40" spans="1:11" ht="12.75" customHeight="1" x14ac:dyDescent="0.25">
      <c r="A40" s="3"/>
      <c r="B40" s="35" t="s">
        <v>58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59</v>
      </c>
      <c r="C41" s="38" t="s">
        <v>82</v>
      </c>
      <c r="D41" s="39">
        <v>1.25</v>
      </c>
      <c r="E41" s="38" t="s">
        <v>66</v>
      </c>
      <c r="F41" s="40">
        <v>16000</v>
      </c>
      <c r="G41" s="40">
        <f>(D41*F41)</f>
        <v>20000</v>
      </c>
    </row>
    <row r="42" spans="1:11" ht="12.75" customHeight="1" x14ac:dyDescent="0.25">
      <c r="A42" s="3"/>
      <c r="B42" s="25" t="s">
        <v>60</v>
      </c>
      <c r="C42" s="38" t="s">
        <v>82</v>
      </c>
      <c r="D42" s="39">
        <v>1</v>
      </c>
      <c r="E42" s="38" t="s">
        <v>83</v>
      </c>
      <c r="F42" s="40">
        <v>40000</v>
      </c>
      <c r="G42" s="40">
        <f>(D42*F42)</f>
        <v>40000</v>
      </c>
    </row>
    <row r="43" spans="1:11" ht="12.75" customHeight="1" x14ac:dyDescent="0.25">
      <c r="A43" s="3"/>
      <c r="B43" s="36" t="s">
        <v>61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62</v>
      </c>
      <c r="C44" s="38" t="s">
        <v>82</v>
      </c>
      <c r="D44" s="39">
        <v>0.75</v>
      </c>
      <c r="E44" s="38" t="s">
        <v>67</v>
      </c>
      <c r="F44" s="40">
        <v>13000</v>
      </c>
      <c r="G44" s="40">
        <f>(D44*F44)</f>
        <v>9750</v>
      </c>
    </row>
    <row r="45" spans="1:11" ht="12.75" customHeight="1" x14ac:dyDescent="0.25">
      <c r="A45" s="3"/>
      <c r="B45" s="36" t="s">
        <v>96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63</v>
      </c>
      <c r="C46" s="41" t="s">
        <v>82</v>
      </c>
      <c r="D46" s="26">
        <v>0.125</v>
      </c>
      <c r="E46" s="38" t="s">
        <v>67</v>
      </c>
      <c r="F46" s="40">
        <v>250000</v>
      </c>
      <c r="G46" s="40">
        <f t="shared" si="1"/>
        <v>31250</v>
      </c>
    </row>
    <row r="47" spans="1:11" ht="12.75" customHeight="1" x14ac:dyDescent="0.25">
      <c r="A47" s="3"/>
      <c r="B47" s="36" t="s">
        <v>68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64</v>
      </c>
      <c r="C48" s="38" t="s">
        <v>65</v>
      </c>
      <c r="D48" s="39">
        <v>50</v>
      </c>
      <c r="E48" s="38" t="s">
        <v>69</v>
      </c>
      <c r="F48" s="40">
        <v>750</v>
      </c>
      <c r="G48" s="40">
        <f t="shared" si="1"/>
        <v>37500</v>
      </c>
    </row>
    <row r="49" spans="1:7" ht="13.5" customHeight="1" x14ac:dyDescent="0.25">
      <c r="A49" s="3"/>
      <c r="B49" s="93" t="s">
        <v>28</v>
      </c>
      <c r="C49" s="44"/>
      <c r="D49" s="44"/>
      <c r="E49" s="44"/>
      <c r="F49" s="45"/>
      <c r="G49" s="94">
        <f>SUM(G40:G48)</f>
        <v>138500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91" t="s">
        <v>29</v>
      </c>
      <c r="C51" s="95"/>
      <c r="D51" s="95"/>
      <c r="E51" s="95"/>
      <c r="F51" s="92"/>
      <c r="G51" s="92"/>
    </row>
    <row r="52" spans="1:7" ht="24" customHeight="1" x14ac:dyDescent="0.25">
      <c r="A52" s="3"/>
      <c r="B52" s="96" t="s">
        <v>30</v>
      </c>
      <c r="C52" s="97" t="s">
        <v>26</v>
      </c>
      <c r="D52" s="97" t="s">
        <v>27</v>
      </c>
      <c r="E52" s="96" t="s">
        <v>15</v>
      </c>
      <c r="F52" s="97" t="s">
        <v>16</v>
      </c>
      <c r="G52" s="96" t="s">
        <v>17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31</v>
      </c>
      <c r="C54" s="44"/>
      <c r="D54" s="44"/>
      <c r="E54" s="44"/>
      <c r="F54" s="45"/>
      <c r="G54" s="46"/>
    </row>
    <row r="55" spans="1:7" ht="12" customHeight="1" x14ac:dyDescent="0.25">
      <c r="A55" s="3" t="s">
        <v>90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32</v>
      </c>
      <c r="C56" s="80"/>
      <c r="D56" s="80"/>
      <c r="E56" s="80"/>
      <c r="F56" s="80"/>
      <c r="G56" s="87">
        <f>G26+G36+G49+G54</f>
        <v>768500</v>
      </c>
    </row>
    <row r="57" spans="1:7" ht="12" customHeight="1" x14ac:dyDescent="0.25">
      <c r="A57" s="3"/>
      <c r="B57" s="81" t="s">
        <v>33</v>
      </c>
      <c r="C57" s="82"/>
      <c r="D57" s="82"/>
      <c r="E57" s="82"/>
      <c r="F57" s="82"/>
      <c r="G57" s="88">
        <f>G56*0.05</f>
        <v>38425</v>
      </c>
    </row>
    <row r="58" spans="1:7" ht="12" customHeight="1" x14ac:dyDescent="0.25">
      <c r="A58" s="3"/>
      <c r="B58" s="83" t="s">
        <v>34</v>
      </c>
      <c r="C58" s="84"/>
      <c r="D58" s="84"/>
      <c r="E58" s="84"/>
      <c r="F58" s="84"/>
      <c r="G58" s="89">
        <f>G57+G56</f>
        <v>806925</v>
      </c>
    </row>
    <row r="59" spans="1:7" ht="12" customHeight="1" x14ac:dyDescent="0.25">
      <c r="A59" s="3"/>
      <c r="B59" s="81" t="s">
        <v>35</v>
      </c>
      <c r="C59" s="82"/>
      <c r="D59" s="82"/>
      <c r="E59" s="82"/>
      <c r="F59" s="82"/>
      <c r="G59" s="88">
        <f>G12</f>
        <v>2250000</v>
      </c>
    </row>
    <row r="60" spans="1:7" ht="12" customHeight="1" x14ac:dyDescent="0.25">
      <c r="A60" s="3"/>
      <c r="B60" s="85" t="s">
        <v>36</v>
      </c>
      <c r="C60" s="86"/>
      <c r="D60" s="86"/>
      <c r="E60" s="86"/>
      <c r="F60" s="86"/>
      <c r="G60" s="90">
        <f>G59-G58</f>
        <v>1443075</v>
      </c>
    </row>
    <row r="61" spans="1:7" ht="12" customHeight="1" x14ac:dyDescent="0.25">
      <c r="A61" s="3"/>
      <c r="B61" s="47" t="s">
        <v>93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94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37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38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39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40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41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42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43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30</v>
      </c>
      <c r="C72" s="63" t="s">
        <v>85</v>
      </c>
      <c r="D72" s="64" t="s">
        <v>44</v>
      </c>
      <c r="E72" s="61"/>
      <c r="F72" s="61"/>
      <c r="G72" s="49"/>
    </row>
    <row r="73" spans="1:7" ht="12" customHeight="1" x14ac:dyDescent="0.25">
      <c r="A73" s="3"/>
      <c r="B73" s="65" t="s">
        <v>45</v>
      </c>
      <c r="C73" s="66">
        <f>G26</f>
        <v>630000</v>
      </c>
      <c r="D73" s="67">
        <f>(C73/C79)</f>
        <v>0.78074170461938841</v>
      </c>
      <c r="E73" s="61"/>
      <c r="F73" s="61"/>
      <c r="G73" s="49"/>
    </row>
    <row r="74" spans="1:7" ht="12" customHeight="1" x14ac:dyDescent="0.25">
      <c r="A74" s="3"/>
      <c r="B74" s="65" t="s">
        <v>46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47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25</v>
      </c>
      <c r="C76" s="66">
        <f>G49</f>
        <v>138500</v>
      </c>
      <c r="D76" s="67">
        <f>(C76/C79)</f>
        <v>0.17163924776156397</v>
      </c>
      <c r="E76" s="61"/>
      <c r="F76" s="61"/>
      <c r="G76" s="49"/>
    </row>
    <row r="77" spans="1:7" ht="12" customHeight="1" x14ac:dyDescent="0.25">
      <c r="A77" s="3"/>
      <c r="B77" s="65" t="s">
        <v>48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49</v>
      </c>
      <c r="C78" s="69">
        <f>G57</f>
        <v>38425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86</v>
      </c>
      <c r="C79" s="71">
        <f>SUM(C73:C78)</f>
        <v>806925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87</v>
      </c>
      <c r="D82" s="74"/>
      <c r="E82" s="74"/>
      <c r="F82" s="70"/>
      <c r="G82" s="49"/>
    </row>
    <row r="83" spans="1:7" ht="12" customHeight="1" x14ac:dyDescent="0.25">
      <c r="A83" s="3"/>
      <c r="B83" s="62" t="s">
        <v>88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89</v>
      </c>
      <c r="C84" s="71">
        <f>(G58/C83)</f>
        <v>1152.75</v>
      </c>
      <c r="D84" s="71">
        <f>(G58/D83)</f>
        <v>1075.9000000000001</v>
      </c>
      <c r="E84" s="71">
        <f>(G58/E83)</f>
        <v>1008.65625</v>
      </c>
      <c r="F84" s="77"/>
      <c r="G84" s="78"/>
    </row>
    <row r="85" spans="1:7" ht="15.6" customHeight="1" x14ac:dyDescent="0.25">
      <c r="A85" s="3"/>
      <c r="B85" s="47" t="s">
        <v>50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2022-07-26T14:21:33Z</dcterms:modified>
</cp:coreProperties>
</file>