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66" i="1" l="1"/>
  <c r="G27" i="1" l="1"/>
  <c r="G26" i="1"/>
  <c r="G25" i="1"/>
  <c r="G24" i="1"/>
  <c r="G23" i="1"/>
  <c r="G22" i="1"/>
  <c r="C92" i="1" l="1"/>
  <c r="D89" i="1" s="1"/>
  <c r="G67" i="1"/>
  <c r="G61" i="1"/>
  <c r="G59" i="1"/>
  <c r="G58" i="1"/>
  <c r="G56" i="1"/>
  <c r="G55" i="1"/>
  <c r="G53" i="1"/>
  <c r="G47" i="1"/>
  <c r="G46" i="1"/>
  <c r="G45" i="1"/>
  <c r="G44" i="1"/>
  <c r="G43" i="1"/>
  <c r="G42" i="1"/>
  <c r="G41" i="1"/>
  <c r="G40" i="1"/>
  <c r="G39" i="1"/>
  <c r="G29" i="1"/>
  <c r="G28" i="1"/>
  <c r="G21" i="1"/>
  <c r="G12" i="1"/>
  <c r="G72" i="1" s="1"/>
  <c r="D86" i="1" l="1"/>
  <c r="D90" i="1"/>
  <c r="D91" i="1"/>
  <c r="G30" i="1"/>
  <c r="D88" i="1"/>
  <c r="G62" i="1"/>
  <c r="G48" i="1"/>
  <c r="D92" i="1" l="1"/>
  <c r="G69" i="1"/>
  <c r="G70" i="1" s="1"/>
  <c r="G71" i="1" s="1"/>
  <c r="D97" i="1" l="1"/>
  <c r="C97" i="1"/>
  <c r="E97" i="1"/>
</calcChain>
</file>

<file path=xl/sharedStrings.xml><?xml version="1.0" encoding="utf-8"?>
<sst xmlns="http://schemas.openxmlformats.org/spreadsheetml/2006/main" count="172" uniqueCount="112">
  <si>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</si>
  <si>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</si>
  <si>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</si>
  <si>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</si>
  <si>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</si>
  <si>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</si>
  <si>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</si>
  <si>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</si>
  <si>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</si>
  <si>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</si>
  <si>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</si>
  <si>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</si>
  <si>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</si>
  <si>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</si>
  <si>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</si>
  <si>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</si>
  <si>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</si>
  <si>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</si>
  <si>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</si>
  <si>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</si>
  <si>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</si>
  <si>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</si>
  <si>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</si>
  <si>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</si>
  <si>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</si>
  <si>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</si>
  <si>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</si>
  <si>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</si>
  <si>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</si>
  <si>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</si>
  <si>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</si>
  <si>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</si>
  <si>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</si>
  <si>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</si>
  <si>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</si>
  <si>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</si>
  <si>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</si>
  <si>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</si>
  <si>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</si>
  <si>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</si>
  <si>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</si>
  <si>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</si>
  <si>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</si>
  <si>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</si>
  <si>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</si>
  <si>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</si>
  <si>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</si>
  <si>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</si>
  <si>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</si>
  <si>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</si>
  <si>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</si>
  <si>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</si>
  <si>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</si>
  <si>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</si>
  <si>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</si>
  <si>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</si>
  <si>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</si>
  <si>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</si>
  <si>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</si>
  <si>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</si>
  <si>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</si>
  <si>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</si>
  <si>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CARAHUE</t>
  </si>
  <si>
    <t>RENDIMIENTO (Kg./Há.)</t>
  </si>
  <si>
    <t>PRECIO ESPERADO ($/kg.)</t>
  </si>
  <si>
    <t>SEQUIA</t>
  </si>
  <si>
    <t>APLICACIÓN HERBICIDA PRESIEMBRA</t>
  </si>
  <si>
    <t>ARADURAS (DISCO Y CINCEL)</t>
  </si>
  <si>
    <t>RASTRAJE</t>
  </si>
  <si>
    <t>DESINFECCION SEMILLA</t>
  </si>
  <si>
    <t>SIEMBRA MECANIZADA</t>
  </si>
  <si>
    <t>APLICACIÓN NITROGENO A MACOLLA</t>
  </si>
  <si>
    <t>APLICACIÓN HERBICIDA POSTEMERGENCIA</t>
  </si>
  <si>
    <t>APLICACIÓN FUNGICIDA</t>
  </si>
  <si>
    <t>COSECHA</t>
  </si>
  <si>
    <t>MARZO-ABRIL</t>
  </si>
  <si>
    <t>ABRIL</t>
  </si>
  <si>
    <t>MAYO</t>
  </si>
  <si>
    <t>MAYO-JUNIO</t>
  </si>
  <si>
    <t>AGOSTO-SEPTIEMBRE</t>
  </si>
  <si>
    <t>DICIEMBRE</t>
  </si>
  <si>
    <t>ENERO</t>
  </si>
  <si>
    <t>APLICACIÓN GLIFOSATO</t>
  </si>
  <si>
    <t>ARADURA (DISCO Y CINCEL)</t>
  </si>
  <si>
    <t>RASTRAJES</t>
  </si>
  <si>
    <t>ACARREO INSUMOS</t>
  </si>
  <si>
    <t>COSECHA AUTOMOTRIZ</t>
  </si>
  <si>
    <t>ABRIL-ENERO</t>
  </si>
  <si>
    <t>KILO</t>
  </si>
  <si>
    <t>ABRIL-MAYO</t>
  </si>
  <si>
    <t>MCPA</t>
  </si>
  <si>
    <t>Ajax</t>
  </si>
  <si>
    <t>Sobre</t>
  </si>
  <si>
    <t>Mezcla NPK (11-30-11)</t>
  </si>
  <si>
    <t>FUNFICIDA</t>
  </si>
  <si>
    <t>Jangal</t>
  </si>
  <si>
    <t>Costo unitario ($/kg.) (*)</t>
  </si>
  <si>
    <t>ESCENARIOS COSTO UNITARIO  ($/kg.)</t>
  </si>
  <si>
    <t>ANALISIS SUELO</t>
  </si>
  <si>
    <t>MARZO</t>
  </si>
  <si>
    <t>MEDIO</t>
  </si>
  <si>
    <t>FECHA ESTIMADA  VENTA</t>
  </si>
  <si>
    <t>ENERO 2023</t>
  </si>
  <si>
    <t>AGOSTO-SEPT.</t>
  </si>
  <si>
    <t>AVENA GRANO</t>
  </si>
  <si>
    <t>CONSUMO LOCAL</t>
  </si>
  <si>
    <t>ENERO - FEBRERO 2023</t>
  </si>
  <si>
    <t>URANO, SUPERNOVA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</si>
  <si>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</si>
  <si>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</si>
  <si>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</si>
  <si>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(Kg./há)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</si>
</sst>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right" wrapText="1"/>
    </xf>
    <xf numFmtId="3" fontId="4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2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0" fontId="1" fillId="2" borderId="17" xfId="0" applyNumberFormat="1" applyFont="1" applyFill="1" applyBorder="1" applyAlignment="1">
      <alignment horizontal="right" wrapText="1"/>
    </xf>
    <xf numFmtId="49" fontId="1" fillId="2" borderId="17" xfId="0" applyNumberFormat="1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823119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6" zoomScaleNormal="100" workbookViewId="0">
      <selection activeCell="G86" sqref="G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41.140625" style="1" customWidth="1"/>
    <col min="3" max="3" width="17.140625" style="1" customWidth="1"/>
    <col min="4" max="4" width="13.5703125" style="1" customWidth="1"/>
    <col min="5" max="5" width="16.28515625" style="1" customWidth="1"/>
    <col min="6" max="6" width="10.5703125" style="1" customWidth="1"/>
    <col min="7" max="7" width="17.710937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16"/>
      <c r="C8" s="4"/>
      <c r="D8" s="3"/>
      <c r="E8" s="4"/>
      <c r="F8" s="4"/>
      <c r="G8" s="4"/>
    </row>
    <row r="9" spans="1:7" ht="15" x14ac:dyDescent="0.25">
      <c r="A9" s="61"/>
      <c r="B9" s="118" t="s">
        <v>0</v>
      </c>
      <c r="C9" s="113" t="s">
        <v>104</v>
      </c>
      <c r="D9" s="6"/>
      <c r="E9" s="142" t="s">
        <v>63</v>
      </c>
      <c r="F9" s="143"/>
      <c r="G9" s="7">
        <v>6000</v>
      </c>
    </row>
    <row r="10" spans="1:7" ht="15" x14ac:dyDescent="0.25">
      <c r="A10" s="61"/>
      <c r="B10" s="119" t="s">
        <v>1</v>
      </c>
      <c r="C10" s="112" t="s">
        <v>107</v>
      </c>
      <c r="D10" s="6"/>
      <c r="E10" s="140" t="s">
        <v>101</v>
      </c>
      <c r="F10" s="141"/>
      <c r="G10" s="8" t="s">
        <v>106</v>
      </c>
    </row>
    <row r="11" spans="1:7" ht="18" customHeight="1" x14ac:dyDescent="0.25">
      <c r="A11" s="61"/>
      <c r="B11" s="119" t="s">
        <v>2</v>
      </c>
      <c r="C11" s="113" t="s">
        <v>100</v>
      </c>
      <c r="D11" s="6"/>
      <c r="E11" s="140" t="s">
        <v>64</v>
      </c>
      <c r="F11" s="141"/>
      <c r="G11" s="7">
        <v>240</v>
      </c>
    </row>
    <row r="12" spans="1:7" ht="15" x14ac:dyDescent="0.25">
      <c r="A12" s="61"/>
      <c r="B12" s="119" t="s">
        <v>3</v>
      </c>
      <c r="C12" s="114" t="s">
        <v>61</v>
      </c>
      <c r="D12" s="6"/>
      <c r="E12" s="10" t="s">
        <v>4</v>
      </c>
      <c r="F12" s="11"/>
      <c r="G12" s="12">
        <f>(G9*G11)</f>
        <v>1440000</v>
      </c>
    </row>
    <row r="13" spans="1:7" ht="15" x14ac:dyDescent="0.25">
      <c r="A13" s="61"/>
      <c r="B13" s="119" t="s">
        <v>5</v>
      </c>
      <c r="C13" s="113" t="s">
        <v>62</v>
      </c>
      <c r="D13" s="6"/>
      <c r="E13" s="140" t="s">
        <v>6</v>
      </c>
      <c r="F13" s="141"/>
      <c r="G13" s="8" t="s">
        <v>105</v>
      </c>
    </row>
    <row r="14" spans="1:7" ht="15" x14ac:dyDescent="0.25">
      <c r="A14" s="61"/>
      <c r="B14" s="119" t="s">
        <v>7</v>
      </c>
      <c r="C14" s="113" t="s">
        <v>62</v>
      </c>
      <c r="D14" s="6"/>
      <c r="E14" s="140" t="s">
        <v>8</v>
      </c>
      <c r="F14" s="141"/>
      <c r="G14" s="8" t="s">
        <v>102</v>
      </c>
    </row>
    <row r="15" spans="1:7" ht="15" x14ac:dyDescent="0.25">
      <c r="A15" s="61"/>
      <c r="B15" s="119" t="s">
        <v>9</v>
      </c>
      <c r="C15" s="115">
        <v>44725</v>
      </c>
      <c r="D15" s="6"/>
      <c r="E15" s="144" t="s">
        <v>10</v>
      </c>
      <c r="F15" s="145"/>
      <c r="G15" s="9" t="s">
        <v>65</v>
      </c>
    </row>
    <row r="16" spans="1:7" ht="12" customHeight="1" x14ac:dyDescent="0.25">
      <c r="A16" s="3"/>
      <c r="B16" s="117"/>
      <c r="C16" s="13"/>
      <c r="D16" s="4"/>
      <c r="E16" s="14"/>
      <c r="F16" s="14"/>
      <c r="G16" s="15"/>
    </row>
    <row r="17" spans="1:7" ht="12" customHeight="1" x14ac:dyDescent="0.25">
      <c r="A17" s="16"/>
      <c r="B17" s="146" t="s">
        <v>11</v>
      </c>
      <c r="C17" s="147"/>
      <c r="D17" s="147"/>
      <c r="E17" s="147"/>
      <c r="F17" s="147"/>
      <c r="G17" s="147"/>
    </row>
    <row r="18" spans="1:7" ht="12" customHeight="1" x14ac:dyDescent="0.25">
      <c r="A18" s="3"/>
      <c r="B18" s="17"/>
      <c r="C18" s="18"/>
      <c r="D18" s="18"/>
      <c r="E18" s="18"/>
      <c r="F18" s="19"/>
      <c r="G18" s="19"/>
    </row>
    <row r="19" spans="1:7" ht="12" customHeight="1" x14ac:dyDescent="0.25">
      <c r="A19" s="5"/>
      <c r="B19" s="20" t="s">
        <v>12</v>
      </c>
      <c r="C19" s="21"/>
      <c r="D19" s="22"/>
      <c r="E19" s="22"/>
      <c r="F19" s="22"/>
      <c r="G19" s="22"/>
    </row>
    <row r="20" spans="1:7" ht="24" customHeight="1" x14ac:dyDescent="0.25">
      <c r="A20" s="16"/>
      <c r="B20" s="23" t="s">
        <v>13</v>
      </c>
      <c r="C20" s="23" t="s">
        <v>14</v>
      </c>
      <c r="D20" s="23" t="s">
        <v>15</v>
      </c>
      <c r="E20" s="23" t="s">
        <v>16</v>
      </c>
      <c r="F20" s="23" t="s">
        <v>17</v>
      </c>
      <c r="G20" s="23" t="s">
        <v>18</v>
      </c>
    </row>
    <row r="21" spans="1:7" ht="15" x14ac:dyDescent="0.25">
      <c r="A21" s="16"/>
      <c r="B21" s="24" t="s">
        <v>66</v>
      </c>
      <c r="C21" s="25" t="s">
        <v>19</v>
      </c>
      <c r="D21" s="120">
        <v>1</v>
      </c>
      <c r="E21" s="9" t="s">
        <v>75</v>
      </c>
      <c r="F21" s="12">
        <v>20000</v>
      </c>
      <c r="G21" s="12">
        <f t="shared" ref="G21:G29" si="0">(D21*F21)</f>
        <v>20000</v>
      </c>
    </row>
    <row r="22" spans="1:7" ht="15" x14ac:dyDescent="0.25">
      <c r="A22" s="16"/>
      <c r="B22" s="24" t="s">
        <v>67</v>
      </c>
      <c r="C22" s="25" t="s">
        <v>19</v>
      </c>
      <c r="D22" s="120">
        <v>1</v>
      </c>
      <c r="E22" s="9" t="s">
        <v>76</v>
      </c>
      <c r="F22" s="12">
        <v>20000</v>
      </c>
      <c r="G22" s="12">
        <f t="shared" si="0"/>
        <v>20000</v>
      </c>
    </row>
    <row r="23" spans="1:7" ht="15" x14ac:dyDescent="0.25">
      <c r="A23" s="16"/>
      <c r="B23" s="24" t="s">
        <v>68</v>
      </c>
      <c r="C23" s="25" t="s">
        <v>19</v>
      </c>
      <c r="D23" s="120">
        <v>1</v>
      </c>
      <c r="E23" s="9" t="s">
        <v>77</v>
      </c>
      <c r="F23" s="12">
        <v>20000</v>
      </c>
      <c r="G23" s="12">
        <f t="shared" si="0"/>
        <v>20000</v>
      </c>
    </row>
    <row r="24" spans="1:7" ht="15" x14ac:dyDescent="0.25">
      <c r="A24" s="16"/>
      <c r="B24" s="24" t="s">
        <v>69</v>
      </c>
      <c r="C24" s="25" t="s">
        <v>19</v>
      </c>
      <c r="D24" s="120">
        <v>0.5</v>
      </c>
      <c r="E24" s="9" t="s">
        <v>77</v>
      </c>
      <c r="F24" s="12">
        <v>20000</v>
      </c>
      <c r="G24" s="12">
        <f t="shared" si="0"/>
        <v>10000</v>
      </c>
    </row>
    <row r="25" spans="1:7" ht="15" x14ac:dyDescent="0.25">
      <c r="A25" s="16"/>
      <c r="B25" s="24" t="s">
        <v>70</v>
      </c>
      <c r="C25" s="25" t="s">
        <v>19</v>
      </c>
      <c r="D25" s="120">
        <v>1</v>
      </c>
      <c r="E25" s="9" t="s">
        <v>78</v>
      </c>
      <c r="F25" s="12">
        <v>20000</v>
      </c>
      <c r="G25" s="12">
        <f t="shared" si="0"/>
        <v>20000</v>
      </c>
    </row>
    <row r="26" spans="1:7" ht="15" x14ac:dyDescent="0.25">
      <c r="A26" s="16"/>
      <c r="B26" s="24" t="s">
        <v>71</v>
      </c>
      <c r="C26" s="25" t="s">
        <v>19</v>
      </c>
      <c r="D26" s="120">
        <v>0.5</v>
      </c>
      <c r="E26" s="9" t="s">
        <v>79</v>
      </c>
      <c r="F26" s="12">
        <v>20000</v>
      </c>
      <c r="G26" s="12">
        <f t="shared" si="0"/>
        <v>10000</v>
      </c>
    </row>
    <row r="27" spans="1:7" ht="15" x14ac:dyDescent="0.25">
      <c r="A27" s="16"/>
      <c r="B27" s="24" t="s">
        <v>72</v>
      </c>
      <c r="C27" s="25" t="s">
        <v>19</v>
      </c>
      <c r="D27" s="120">
        <v>0.5</v>
      </c>
      <c r="E27" s="9" t="s">
        <v>79</v>
      </c>
      <c r="F27" s="12">
        <v>20000</v>
      </c>
      <c r="G27" s="12">
        <f t="shared" si="0"/>
        <v>10000</v>
      </c>
    </row>
    <row r="28" spans="1:7" ht="18.95" customHeight="1" x14ac:dyDescent="0.25">
      <c r="A28" s="16"/>
      <c r="B28" s="24" t="s">
        <v>73</v>
      </c>
      <c r="C28" s="25" t="s">
        <v>19</v>
      </c>
      <c r="D28" s="120">
        <v>0.5</v>
      </c>
      <c r="E28" s="9" t="s">
        <v>80</v>
      </c>
      <c r="F28" s="12">
        <v>20000</v>
      </c>
      <c r="G28" s="12">
        <f t="shared" si="0"/>
        <v>10000</v>
      </c>
    </row>
    <row r="29" spans="1:7" ht="15" x14ac:dyDescent="0.25">
      <c r="A29" s="16"/>
      <c r="B29" s="24" t="s">
        <v>74</v>
      </c>
      <c r="C29" s="25" t="s">
        <v>19</v>
      </c>
      <c r="D29" s="120">
        <v>0.5</v>
      </c>
      <c r="E29" s="9" t="s">
        <v>81</v>
      </c>
      <c r="F29" s="12">
        <v>20000</v>
      </c>
      <c r="G29" s="12">
        <f t="shared" si="0"/>
        <v>10000</v>
      </c>
    </row>
    <row r="30" spans="1:7" ht="12.75" customHeight="1" x14ac:dyDescent="0.25">
      <c r="A30" s="16"/>
      <c r="B30" s="26" t="s">
        <v>20</v>
      </c>
      <c r="C30" s="27"/>
      <c r="D30" s="121"/>
      <c r="E30" s="121"/>
      <c r="F30" s="121"/>
      <c r="G30" s="122">
        <f>SUM(G21:G29)</f>
        <v>130000</v>
      </c>
    </row>
    <row r="31" spans="1:7" ht="12" customHeight="1" x14ac:dyDescent="0.25">
      <c r="A31" s="3"/>
      <c r="B31" s="17"/>
      <c r="C31" s="19"/>
      <c r="D31" s="19"/>
      <c r="E31" s="19"/>
      <c r="F31" s="28"/>
      <c r="G31" s="28"/>
    </row>
    <row r="32" spans="1:7" ht="12" customHeight="1" x14ac:dyDescent="0.25">
      <c r="A32" s="5"/>
      <c r="B32" s="29" t="s">
        <v>21</v>
      </c>
      <c r="C32" s="30"/>
      <c r="D32" s="31"/>
      <c r="E32" s="31"/>
      <c r="F32" s="32"/>
      <c r="G32" s="32"/>
    </row>
    <row r="33" spans="1:7" ht="24" customHeight="1" x14ac:dyDescent="0.25">
      <c r="A33" s="5"/>
      <c r="B33" s="33" t="s">
        <v>13</v>
      </c>
      <c r="C33" s="34" t="s">
        <v>14</v>
      </c>
      <c r="D33" s="34" t="s">
        <v>15</v>
      </c>
      <c r="E33" s="33" t="s">
        <v>16</v>
      </c>
      <c r="F33" s="34" t="s">
        <v>17</v>
      </c>
      <c r="G33" s="33" t="s">
        <v>18</v>
      </c>
    </row>
    <row r="34" spans="1:7" ht="12" customHeight="1" x14ac:dyDescent="0.25">
      <c r="A34" s="5"/>
      <c r="B34" s="35"/>
      <c r="C34" s="36"/>
      <c r="D34" s="36"/>
      <c r="E34" s="36"/>
      <c r="F34" s="35"/>
      <c r="G34" s="35"/>
    </row>
    <row r="35" spans="1:7" ht="12" customHeight="1" x14ac:dyDescent="0.25">
      <c r="A35" s="5"/>
      <c r="B35" s="37" t="s">
        <v>22</v>
      </c>
      <c r="C35" s="38"/>
      <c r="D35" s="38"/>
      <c r="E35" s="38"/>
      <c r="F35" s="39"/>
      <c r="G35" s="39"/>
    </row>
    <row r="36" spans="1:7" ht="12" customHeight="1" x14ac:dyDescent="0.25">
      <c r="A36" s="3"/>
      <c r="B36" s="40"/>
      <c r="C36" s="41"/>
      <c r="D36" s="41"/>
      <c r="E36" s="41"/>
      <c r="F36" s="42"/>
      <c r="G36" s="42"/>
    </row>
    <row r="37" spans="1:7" ht="12" customHeight="1" x14ac:dyDescent="0.25">
      <c r="A37" s="5"/>
      <c r="B37" s="29" t="s">
        <v>23</v>
      </c>
      <c r="C37" s="30"/>
      <c r="D37" s="31"/>
      <c r="E37" s="31"/>
      <c r="F37" s="32"/>
      <c r="G37" s="32"/>
    </row>
    <row r="38" spans="1:7" ht="24" customHeight="1" x14ac:dyDescent="0.25">
      <c r="A38" s="5"/>
      <c r="B38" s="43" t="s">
        <v>13</v>
      </c>
      <c r="C38" s="43" t="s">
        <v>14</v>
      </c>
      <c r="D38" s="43" t="s">
        <v>15</v>
      </c>
      <c r="E38" s="43" t="s">
        <v>16</v>
      </c>
      <c r="F38" s="44" t="s">
        <v>17</v>
      </c>
      <c r="G38" s="43" t="s">
        <v>18</v>
      </c>
    </row>
    <row r="39" spans="1:7" ht="15" x14ac:dyDescent="0.25">
      <c r="A39" s="16"/>
      <c r="B39" s="24" t="s">
        <v>82</v>
      </c>
      <c r="C39" s="25" t="s">
        <v>24</v>
      </c>
      <c r="D39" s="120">
        <v>0.1</v>
      </c>
      <c r="E39" s="9" t="s">
        <v>76</v>
      </c>
      <c r="F39" s="12">
        <v>200000</v>
      </c>
      <c r="G39" s="12">
        <f t="shared" ref="G39:G47" si="1">(D39*F39)</f>
        <v>20000</v>
      </c>
    </row>
    <row r="40" spans="1:7" ht="15" x14ac:dyDescent="0.25">
      <c r="A40" s="16"/>
      <c r="B40" s="24" t="s">
        <v>83</v>
      </c>
      <c r="C40" s="25" t="s">
        <v>24</v>
      </c>
      <c r="D40" s="120">
        <v>0.1</v>
      </c>
      <c r="E40" s="9" t="s">
        <v>76</v>
      </c>
      <c r="F40" s="12">
        <v>300000</v>
      </c>
      <c r="G40" s="12">
        <f t="shared" si="1"/>
        <v>30000</v>
      </c>
    </row>
    <row r="41" spans="1:7" ht="15" x14ac:dyDescent="0.25">
      <c r="A41" s="16"/>
      <c r="B41" s="24" t="s">
        <v>84</v>
      </c>
      <c r="C41" s="25" t="s">
        <v>24</v>
      </c>
      <c r="D41" s="120">
        <v>0.2</v>
      </c>
      <c r="E41" s="9" t="s">
        <v>77</v>
      </c>
      <c r="F41" s="12">
        <v>200000</v>
      </c>
      <c r="G41" s="12">
        <f t="shared" si="1"/>
        <v>40000</v>
      </c>
    </row>
    <row r="42" spans="1:7" ht="15" x14ac:dyDescent="0.25">
      <c r="A42" s="16"/>
      <c r="B42" s="24" t="s">
        <v>70</v>
      </c>
      <c r="C42" s="25" t="s">
        <v>24</v>
      </c>
      <c r="D42" s="120">
        <v>0.1</v>
      </c>
      <c r="E42" s="9" t="s">
        <v>78</v>
      </c>
      <c r="F42" s="12">
        <v>350000</v>
      </c>
      <c r="G42" s="12">
        <f t="shared" si="1"/>
        <v>35000</v>
      </c>
    </row>
    <row r="43" spans="1:7" ht="15" x14ac:dyDescent="0.25">
      <c r="A43" s="16"/>
      <c r="B43" s="24" t="s">
        <v>71</v>
      </c>
      <c r="C43" s="25" t="s">
        <v>24</v>
      </c>
      <c r="D43" s="120">
        <v>0.1</v>
      </c>
      <c r="E43" s="9" t="s">
        <v>79</v>
      </c>
      <c r="F43" s="12">
        <v>200000</v>
      </c>
      <c r="G43" s="12">
        <f t="shared" si="1"/>
        <v>20000</v>
      </c>
    </row>
    <row r="44" spans="1:7" ht="15" x14ac:dyDescent="0.25">
      <c r="A44" s="16"/>
      <c r="B44" s="24" t="s">
        <v>72</v>
      </c>
      <c r="C44" s="25" t="s">
        <v>24</v>
      </c>
      <c r="D44" s="120">
        <v>0.1</v>
      </c>
      <c r="E44" s="9" t="s">
        <v>79</v>
      </c>
      <c r="F44" s="12">
        <v>200000</v>
      </c>
      <c r="G44" s="12">
        <f t="shared" si="1"/>
        <v>20000</v>
      </c>
    </row>
    <row r="45" spans="1:7" ht="15" x14ac:dyDescent="0.25">
      <c r="A45" s="16"/>
      <c r="B45" s="24" t="s">
        <v>73</v>
      </c>
      <c r="C45" s="25" t="s">
        <v>24</v>
      </c>
      <c r="D45" s="120">
        <v>0.1</v>
      </c>
      <c r="E45" s="9" t="s">
        <v>80</v>
      </c>
      <c r="F45" s="12">
        <v>200000</v>
      </c>
      <c r="G45" s="12">
        <f t="shared" si="1"/>
        <v>20000</v>
      </c>
    </row>
    <row r="46" spans="1:7" ht="18" customHeight="1" x14ac:dyDescent="0.25">
      <c r="A46" s="16"/>
      <c r="B46" s="24" t="s">
        <v>85</v>
      </c>
      <c r="C46" s="25" t="s">
        <v>24</v>
      </c>
      <c r="D46" s="120">
        <v>0.1</v>
      </c>
      <c r="E46" s="9" t="s">
        <v>87</v>
      </c>
      <c r="F46" s="12">
        <v>100000</v>
      </c>
      <c r="G46" s="12">
        <f t="shared" si="1"/>
        <v>10000</v>
      </c>
    </row>
    <row r="47" spans="1:7" ht="18" customHeight="1" x14ac:dyDescent="0.25">
      <c r="A47" s="16"/>
      <c r="B47" s="45" t="s">
        <v>86</v>
      </c>
      <c r="C47" s="46" t="s">
        <v>24</v>
      </c>
      <c r="D47" s="123">
        <v>0.2</v>
      </c>
      <c r="E47" s="124" t="s">
        <v>81</v>
      </c>
      <c r="F47" s="47">
        <v>250000</v>
      </c>
      <c r="G47" s="47">
        <f t="shared" si="1"/>
        <v>50000</v>
      </c>
    </row>
    <row r="48" spans="1:7" ht="12.75" customHeight="1" x14ac:dyDescent="0.25">
      <c r="A48" s="5"/>
      <c r="B48" s="37" t="s">
        <v>25</v>
      </c>
      <c r="C48" s="38"/>
      <c r="D48" s="125"/>
      <c r="E48" s="125"/>
      <c r="F48" s="125"/>
      <c r="G48" s="126">
        <f>SUM(G39:G47)</f>
        <v>245000</v>
      </c>
    </row>
    <row r="49" spans="1:11" ht="12" customHeight="1" x14ac:dyDescent="0.25">
      <c r="A49" s="3"/>
      <c r="B49" s="40"/>
      <c r="C49" s="41"/>
      <c r="D49" s="41"/>
      <c r="E49" s="41"/>
      <c r="F49" s="42"/>
      <c r="G49" s="42"/>
    </row>
    <row r="50" spans="1:11" ht="12" customHeight="1" x14ac:dyDescent="0.25">
      <c r="A50" s="5"/>
      <c r="B50" s="29" t="s">
        <v>26</v>
      </c>
      <c r="C50" s="30"/>
      <c r="D50" s="31"/>
      <c r="E50" s="31"/>
      <c r="F50" s="32"/>
      <c r="G50" s="32"/>
    </row>
    <row r="51" spans="1:11" ht="24" customHeight="1" x14ac:dyDescent="0.25">
      <c r="A51" s="5"/>
      <c r="B51" s="44" t="s">
        <v>27</v>
      </c>
      <c r="C51" s="44" t="s">
        <v>28</v>
      </c>
      <c r="D51" s="44" t="s">
        <v>29</v>
      </c>
      <c r="E51" s="44" t="s">
        <v>16</v>
      </c>
      <c r="F51" s="44" t="s">
        <v>17</v>
      </c>
      <c r="G51" s="44" t="s">
        <v>18</v>
      </c>
      <c r="K51" s="2"/>
    </row>
    <row r="52" spans="1:11" ht="12.75" customHeight="1" x14ac:dyDescent="0.25">
      <c r="A52" s="16"/>
      <c r="B52" s="49" t="s">
        <v>30</v>
      </c>
      <c r="C52" s="50"/>
      <c r="D52" s="111"/>
      <c r="E52" s="50"/>
      <c r="F52" s="50"/>
      <c r="G52" s="50"/>
      <c r="K52" s="2"/>
    </row>
    <row r="53" spans="1:11" ht="15" x14ac:dyDescent="0.25">
      <c r="A53" s="16"/>
      <c r="B53" s="10" t="s">
        <v>31</v>
      </c>
      <c r="C53" s="51" t="s">
        <v>88</v>
      </c>
      <c r="D53" s="127">
        <v>200</v>
      </c>
      <c r="E53" s="8" t="s">
        <v>89</v>
      </c>
      <c r="F53" s="128">
        <v>450</v>
      </c>
      <c r="G53" s="128">
        <f>(D53*F53)</f>
        <v>90000</v>
      </c>
    </row>
    <row r="54" spans="1:11" ht="15" x14ac:dyDescent="0.25">
      <c r="A54" s="16"/>
      <c r="B54" s="52" t="s">
        <v>32</v>
      </c>
      <c r="C54" s="53"/>
      <c r="D54" s="129"/>
      <c r="E54" s="129"/>
      <c r="F54" s="128"/>
      <c r="G54" s="128"/>
    </row>
    <row r="55" spans="1:11" ht="15" x14ac:dyDescent="0.25">
      <c r="A55" s="16"/>
      <c r="B55" s="10" t="s">
        <v>33</v>
      </c>
      <c r="C55" s="51" t="s">
        <v>34</v>
      </c>
      <c r="D55" s="127">
        <v>150</v>
      </c>
      <c r="E55" s="8" t="s">
        <v>103</v>
      </c>
      <c r="F55" s="128">
        <v>1520</v>
      </c>
      <c r="G55" s="128">
        <f>(D55*F55)</f>
        <v>228000</v>
      </c>
    </row>
    <row r="56" spans="1:11" ht="15" x14ac:dyDescent="0.25">
      <c r="A56" s="16"/>
      <c r="B56" s="10" t="s">
        <v>93</v>
      </c>
      <c r="C56" s="51" t="s">
        <v>34</v>
      </c>
      <c r="D56" s="127">
        <v>250</v>
      </c>
      <c r="E56" s="8" t="s">
        <v>77</v>
      </c>
      <c r="F56" s="128">
        <v>1200</v>
      </c>
      <c r="G56" s="128">
        <f>(D56*F56)</f>
        <v>300000</v>
      </c>
    </row>
    <row r="57" spans="1:11" ht="15" x14ac:dyDescent="0.25">
      <c r="A57" s="16"/>
      <c r="B57" s="52" t="s">
        <v>35</v>
      </c>
      <c r="C57" s="53"/>
      <c r="D57" s="129"/>
      <c r="E57" s="129"/>
      <c r="F57" s="128"/>
      <c r="G57" s="128"/>
    </row>
    <row r="58" spans="1:11" ht="15" x14ac:dyDescent="0.25">
      <c r="A58" s="16"/>
      <c r="B58" s="10" t="s">
        <v>90</v>
      </c>
      <c r="C58" s="51" t="s">
        <v>36</v>
      </c>
      <c r="D58" s="127">
        <v>1</v>
      </c>
      <c r="E58" s="8" t="s">
        <v>103</v>
      </c>
      <c r="F58" s="128">
        <v>19000</v>
      </c>
      <c r="G58" s="128">
        <f>(D58*F58)</f>
        <v>19000</v>
      </c>
    </row>
    <row r="59" spans="1:11" ht="15" x14ac:dyDescent="0.25">
      <c r="A59" s="16"/>
      <c r="B59" s="10" t="s">
        <v>91</v>
      </c>
      <c r="C59" s="51" t="s">
        <v>92</v>
      </c>
      <c r="D59" s="127">
        <v>1</v>
      </c>
      <c r="E59" s="8" t="s">
        <v>103</v>
      </c>
      <c r="F59" s="128">
        <v>2000</v>
      </c>
      <c r="G59" s="128">
        <f>(D59*F59)</f>
        <v>2000</v>
      </c>
    </row>
    <row r="60" spans="1:11" ht="15" x14ac:dyDescent="0.25">
      <c r="A60" s="16"/>
      <c r="B60" s="52" t="s">
        <v>94</v>
      </c>
      <c r="C60" s="53"/>
      <c r="D60" s="129"/>
      <c r="E60" s="129"/>
      <c r="F60" s="128"/>
      <c r="G60" s="128"/>
    </row>
    <row r="61" spans="1:11" ht="15" x14ac:dyDescent="0.25">
      <c r="A61" s="16"/>
      <c r="B61" s="54" t="s">
        <v>95</v>
      </c>
      <c r="C61" s="55" t="s">
        <v>36</v>
      </c>
      <c r="D61" s="130">
        <v>1</v>
      </c>
      <c r="E61" s="131" t="s">
        <v>80</v>
      </c>
      <c r="F61" s="132">
        <v>30000</v>
      </c>
      <c r="G61" s="132">
        <f>(D61*F61)</f>
        <v>30000</v>
      </c>
    </row>
    <row r="62" spans="1:11" ht="13.5" customHeight="1" x14ac:dyDescent="0.25">
      <c r="A62" s="5"/>
      <c r="B62" s="37" t="s">
        <v>37</v>
      </c>
      <c r="C62" s="38"/>
      <c r="D62" s="38"/>
      <c r="E62" s="38"/>
      <c r="F62" s="39"/>
      <c r="G62" s="48">
        <f>SUM(G52:G61)</f>
        <v>669000</v>
      </c>
    </row>
    <row r="63" spans="1:11" ht="12" customHeight="1" x14ac:dyDescent="0.25">
      <c r="A63" s="3"/>
      <c r="B63" s="40"/>
      <c r="C63" s="41"/>
      <c r="D63" s="41"/>
      <c r="E63" s="56"/>
      <c r="F63" s="42"/>
      <c r="G63" s="42"/>
    </row>
    <row r="64" spans="1:11" ht="12" customHeight="1" x14ac:dyDescent="0.25">
      <c r="A64" s="5"/>
      <c r="B64" s="29" t="s">
        <v>38</v>
      </c>
      <c r="C64" s="30"/>
      <c r="D64" s="31"/>
      <c r="E64" s="31"/>
      <c r="F64" s="32"/>
      <c r="G64" s="32"/>
    </row>
    <row r="65" spans="1:7" ht="24" customHeight="1" x14ac:dyDescent="0.25">
      <c r="A65" s="5"/>
      <c r="B65" s="43" t="s">
        <v>39</v>
      </c>
      <c r="C65" s="44" t="s">
        <v>28</v>
      </c>
      <c r="D65" s="44" t="s">
        <v>29</v>
      </c>
      <c r="E65" s="43" t="s">
        <v>16</v>
      </c>
      <c r="F65" s="44" t="s">
        <v>17</v>
      </c>
      <c r="G65" s="43" t="s">
        <v>18</v>
      </c>
    </row>
    <row r="66" spans="1:7" ht="15" x14ac:dyDescent="0.25">
      <c r="A66" s="16"/>
      <c r="B66" s="24" t="s">
        <v>98</v>
      </c>
      <c r="C66" s="51" t="s">
        <v>14</v>
      </c>
      <c r="D66" s="128">
        <v>1</v>
      </c>
      <c r="E66" s="9" t="s">
        <v>99</v>
      </c>
      <c r="F66" s="128">
        <v>30000</v>
      </c>
      <c r="G66" s="128">
        <f>(D66*F66)</f>
        <v>30000</v>
      </c>
    </row>
    <row r="67" spans="1:7" ht="15" x14ac:dyDescent="0.25">
      <c r="A67" s="5"/>
      <c r="B67" s="57" t="s">
        <v>40</v>
      </c>
      <c r="C67" s="58"/>
      <c r="D67" s="136"/>
      <c r="E67" s="136"/>
      <c r="F67" s="136"/>
      <c r="G67" s="137">
        <f>SUM(G66)</f>
        <v>30000</v>
      </c>
    </row>
    <row r="68" spans="1:7" ht="12" customHeight="1" x14ac:dyDescent="0.25">
      <c r="A68" s="3"/>
      <c r="B68" s="59"/>
      <c r="C68" s="59"/>
      <c r="D68" s="59"/>
      <c r="E68" s="59"/>
      <c r="F68" s="60"/>
      <c r="G68" s="60"/>
    </row>
    <row r="69" spans="1:7" ht="12" customHeight="1" x14ac:dyDescent="0.25">
      <c r="A69" s="61"/>
      <c r="B69" s="62" t="s">
        <v>41</v>
      </c>
      <c r="C69" s="63"/>
      <c r="D69" s="63"/>
      <c r="E69" s="63"/>
      <c r="F69" s="63"/>
      <c r="G69" s="64">
        <f>G30+G48+G62+G67</f>
        <v>1074000</v>
      </c>
    </row>
    <row r="70" spans="1:7" ht="15" x14ac:dyDescent="0.25">
      <c r="A70" s="61"/>
      <c r="B70" s="65" t="s">
        <v>42</v>
      </c>
      <c r="C70" s="66"/>
      <c r="D70" s="66"/>
      <c r="E70" s="66"/>
      <c r="F70" s="66"/>
      <c r="G70" s="67">
        <f>G69*0.05</f>
        <v>53700</v>
      </c>
    </row>
    <row r="71" spans="1:7" ht="15" x14ac:dyDescent="0.25">
      <c r="A71" s="61"/>
      <c r="B71" s="68" t="s">
        <v>43</v>
      </c>
      <c r="C71" s="69"/>
      <c r="D71" s="69"/>
      <c r="E71" s="69"/>
      <c r="F71" s="69"/>
      <c r="G71" s="70">
        <f>G70+G69</f>
        <v>1127700</v>
      </c>
    </row>
    <row r="72" spans="1:7" ht="15" x14ac:dyDescent="0.25">
      <c r="A72" s="61"/>
      <c r="B72" s="65" t="s">
        <v>44</v>
      </c>
      <c r="C72" s="66"/>
      <c r="D72" s="66"/>
      <c r="E72" s="66"/>
      <c r="F72" s="66"/>
      <c r="G72" s="67">
        <f>G12</f>
        <v>1440000</v>
      </c>
    </row>
    <row r="73" spans="1:7" ht="15" x14ac:dyDescent="0.25">
      <c r="A73" s="61"/>
      <c r="B73" s="71" t="s">
        <v>45</v>
      </c>
      <c r="C73" s="72"/>
      <c r="D73" s="72"/>
      <c r="E73" s="72"/>
      <c r="F73" s="72"/>
      <c r="G73" s="133">
        <f>G72-G71</f>
        <v>312300</v>
      </c>
    </row>
    <row r="74" spans="1:7" ht="12" customHeight="1" x14ac:dyDescent="0.25">
      <c r="A74" s="61"/>
      <c r="B74" s="73" t="s">
        <v>108</v>
      </c>
      <c r="C74" s="74"/>
      <c r="D74" s="74"/>
      <c r="E74" s="74"/>
      <c r="F74" s="74"/>
      <c r="G74" s="75"/>
    </row>
    <row r="75" spans="1:7" ht="12.75" customHeight="1" thickBot="1" x14ac:dyDescent="0.3">
      <c r="A75" s="61"/>
      <c r="B75" s="76"/>
      <c r="C75" s="74"/>
      <c r="D75" s="74"/>
      <c r="E75" s="74"/>
      <c r="F75" s="74"/>
      <c r="G75" s="75"/>
    </row>
    <row r="76" spans="1:7" ht="12" customHeight="1" x14ac:dyDescent="0.25">
      <c r="A76" s="61"/>
      <c r="B76" s="77" t="s">
        <v>109</v>
      </c>
      <c r="C76" s="78"/>
      <c r="D76" s="78"/>
      <c r="E76" s="78"/>
      <c r="F76" s="79"/>
      <c r="G76" s="75"/>
    </row>
    <row r="77" spans="1:7" ht="12" customHeight="1" x14ac:dyDescent="0.25">
      <c r="A77" s="61"/>
      <c r="B77" s="80" t="s">
        <v>46</v>
      </c>
      <c r="C77" s="81"/>
      <c r="D77" s="81"/>
      <c r="E77" s="81"/>
      <c r="F77" s="82"/>
      <c r="G77" s="75"/>
    </row>
    <row r="78" spans="1:7" ht="12" customHeight="1" x14ac:dyDescent="0.25">
      <c r="A78" s="61"/>
      <c r="B78" s="80" t="s">
        <v>47</v>
      </c>
      <c r="C78" s="81"/>
      <c r="D78" s="81"/>
      <c r="E78" s="81"/>
      <c r="F78" s="82"/>
      <c r="G78" s="75"/>
    </row>
    <row r="79" spans="1:7" ht="12" customHeight="1" x14ac:dyDescent="0.25">
      <c r="A79" s="61"/>
      <c r="B79" s="80" t="s">
        <v>48</v>
      </c>
      <c r="C79" s="81"/>
      <c r="D79" s="81"/>
      <c r="E79" s="81"/>
      <c r="F79" s="82"/>
      <c r="G79" s="75"/>
    </row>
    <row r="80" spans="1:7" ht="12" customHeight="1" x14ac:dyDescent="0.25">
      <c r="A80" s="61"/>
      <c r="B80" s="80" t="s">
        <v>49</v>
      </c>
      <c r="C80" s="81"/>
      <c r="D80" s="81"/>
      <c r="E80" s="81"/>
      <c r="F80" s="82"/>
      <c r="G80" s="75"/>
    </row>
    <row r="81" spans="1:7" ht="12" customHeight="1" x14ac:dyDescent="0.25">
      <c r="A81" s="61"/>
      <c r="B81" s="80" t="s">
        <v>50</v>
      </c>
      <c r="C81" s="81"/>
      <c r="D81" s="81"/>
      <c r="E81" s="81"/>
      <c r="F81" s="82"/>
      <c r="G81" s="75"/>
    </row>
    <row r="82" spans="1:7" ht="15.75" thickBot="1" x14ac:dyDescent="0.3">
      <c r="A82" s="61"/>
      <c r="B82" s="83" t="s">
        <v>51</v>
      </c>
      <c r="C82" s="84"/>
      <c r="D82" s="84"/>
      <c r="E82" s="84"/>
      <c r="F82" s="85"/>
      <c r="G82" s="75"/>
    </row>
    <row r="83" spans="1:7" ht="12.75" customHeight="1" x14ac:dyDescent="0.25">
      <c r="A83" s="61"/>
      <c r="B83" s="76"/>
      <c r="C83" s="81"/>
      <c r="D83" s="81"/>
      <c r="E83" s="81"/>
      <c r="F83" s="81"/>
      <c r="G83" s="75"/>
    </row>
    <row r="84" spans="1:7" ht="15" customHeight="1" thickBot="1" x14ac:dyDescent="0.3">
      <c r="A84" s="61"/>
      <c r="B84" s="138" t="s">
        <v>52</v>
      </c>
      <c r="C84" s="139"/>
      <c r="D84" s="86"/>
      <c r="E84" s="87"/>
      <c r="F84" s="87"/>
      <c r="G84" s="75"/>
    </row>
    <row r="85" spans="1:7" ht="15" x14ac:dyDescent="0.25">
      <c r="A85" s="61"/>
      <c r="B85" s="88" t="s">
        <v>39</v>
      </c>
      <c r="C85" s="89" t="s">
        <v>110</v>
      </c>
      <c r="D85" s="90" t="s">
        <v>53</v>
      </c>
      <c r="E85" s="87"/>
      <c r="F85" s="87"/>
      <c r="G85" s="75"/>
    </row>
    <row r="86" spans="1:7" ht="15" x14ac:dyDescent="0.25">
      <c r="A86" s="61"/>
      <c r="B86" s="91" t="s">
        <v>54</v>
      </c>
      <c r="C86" s="92">
        <v>130000</v>
      </c>
      <c r="D86" s="93">
        <f>(C86/C92)</f>
        <v>0.11527888622860689</v>
      </c>
      <c r="E86" s="87"/>
      <c r="F86" s="87"/>
      <c r="G86" s="75"/>
    </row>
    <row r="87" spans="1:7" ht="15" x14ac:dyDescent="0.25">
      <c r="A87" s="61"/>
      <c r="B87" s="91" t="s">
        <v>55</v>
      </c>
      <c r="C87" s="94">
        <v>0</v>
      </c>
      <c r="D87" s="93">
        <v>0</v>
      </c>
      <c r="E87" s="87"/>
      <c r="F87" s="87"/>
      <c r="G87" s="75"/>
    </row>
    <row r="88" spans="1:7" ht="15" x14ac:dyDescent="0.25">
      <c r="A88" s="61"/>
      <c r="B88" s="91" t="s">
        <v>56</v>
      </c>
      <c r="C88" s="92">
        <v>245000</v>
      </c>
      <c r="D88" s="93">
        <f>(C88/C92)</f>
        <v>0.21725636250775915</v>
      </c>
      <c r="E88" s="87"/>
      <c r="F88" s="87"/>
      <c r="G88" s="75"/>
    </row>
    <row r="89" spans="1:7" ht="15" x14ac:dyDescent="0.25">
      <c r="A89" s="61"/>
      <c r="B89" s="91" t="s">
        <v>27</v>
      </c>
      <c r="C89" s="92">
        <v>669000</v>
      </c>
      <c r="D89" s="93">
        <f>(C89/C92)</f>
        <v>0.59324288374567702</v>
      </c>
      <c r="E89" s="87"/>
      <c r="F89" s="87"/>
      <c r="G89" s="75"/>
    </row>
    <row r="90" spans="1:7" ht="15" x14ac:dyDescent="0.25">
      <c r="A90" s="61"/>
      <c r="B90" s="91" t="s">
        <v>57</v>
      </c>
      <c r="C90" s="95">
        <v>30000</v>
      </c>
      <c r="D90" s="93">
        <f>(C90/C92)</f>
        <v>2.6602819898909284E-2</v>
      </c>
      <c r="E90" s="96"/>
      <c r="F90" s="96"/>
      <c r="G90" s="75"/>
    </row>
    <row r="91" spans="1:7" ht="15" x14ac:dyDescent="0.25">
      <c r="A91" s="61"/>
      <c r="B91" s="91" t="s">
        <v>58</v>
      </c>
      <c r="C91" s="95">
        <v>53700</v>
      </c>
      <c r="D91" s="93">
        <f>(C91/C92)</f>
        <v>4.7619047619047616E-2</v>
      </c>
      <c r="E91" s="96"/>
      <c r="F91" s="96"/>
      <c r="G91" s="75"/>
    </row>
    <row r="92" spans="1:7" ht="15.75" thickBot="1" x14ac:dyDescent="0.3">
      <c r="A92" s="61"/>
      <c r="B92" s="97" t="s">
        <v>59</v>
      </c>
      <c r="C92" s="98">
        <f>SUM(C86:C91)</f>
        <v>1127700</v>
      </c>
      <c r="D92" s="99">
        <f>SUM(D86:D91)</f>
        <v>1</v>
      </c>
      <c r="E92" s="96"/>
      <c r="F92" s="96"/>
      <c r="G92" s="75"/>
    </row>
    <row r="93" spans="1:7" ht="12" customHeight="1" x14ac:dyDescent="0.25">
      <c r="A93" s="61"/>
      <c r="B93" s="76"/>
      <c r="C93" s="74"/>
      <c r="D93" s="74"/>
      <c r="E93" s="74"/>
      <c r="F93" s="74"/>
      <c r="G93" s="75"/>
    </row>
    <row r="94" spans="1:7" ht="12.75" customHeight="1" x14ac:dyDescent="0.25">
      <c r="A94" s="61"/>
      <c r="B94" s="100"/>
      <c r="C94" s="74"/>
      <c r="D94" s="74"/>
      <c r="E94" s="74"/>
      <c r="F94" s="74"/>
      <c r="G94" s="75"/>
    </row>
    <row r="95" spans="1:7" ht="15.75" thickBot="1" x14ac:dyDescent="0.3">
      <c r="A95" s="101"/>
      <c r="B95" s="102"/>
      <c r="C95" s="103" t="s">
        <v>97</v>
      </c>
      <c r="D95" s="104"/>
      <c r="E95" s="105"/>
      <c r="F95" s="106"/>
      <c r="G95" s="75"/>
    </row>
    <row r="96" spans="1:7" ht="15" x14ac:dyDescent="0.25">
      <c r="A96" s="61"/>
      <c r="B96" s="107" t="s">
        <v>111</v>
      </c>
      <c r="C96" s="134">
        <v>5000</v>
      </c>
      <c r="D96" s="134">
        <v>6000</v>
      </c>
      <c r="E96" s="135">
        <v>7000</v>
      </c>
      <c r="F96" s="108"/>
      <c r="G96" s="109"/>
    </row>
    <row r="97" spans="1:7" ht="15.75" thickBot="1" x14ac:dyDescent="0.3">
      <c r="A97" s="61"/>
      <c r="B97" s="97" t="s">
        <v>96</v>
      </c>
      <c r="C97" s="98">
        <f>(G71/C96)</f>
        <v>225.54</v>
      </c>
      <c r="D97" s="98">
        <f>(G71/D96)</f>
        <v>187.95</v>
      </c>
      <c r="E97" s="110">
        <f>(G71/E96)</f>
        <v>161.1</v>
      </c>
      <c r="F97" s="108"/>
      <c r="G97" s="109"/>
    </row>
    <row r="98" spans="1:7" ht="15.6" customHeight="1" x14ac:dyDescent="0.25">
      <c r="A98" s="61"/>
      <c r="B98" s="73" t="s">
        <v>60</v>
      </c>
      <c r="C98" s="81"/>
      <c r="D98" s="81"/>
      <c r="E98" s="81"/>
      <c r="F98" s="81"/>
      <c r="G98" s="8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2022-02-02T20:26:38Z</cp:lastPrinted>
  <dcterms:created xsi:type="dcterms:W3CDTF">2020-11-27T12:49:26Z</dcterms:created>
  <dcterms:modified xsi:type="dcterms:W3CDTF">2022-06-29T16:12:44Z</dcterms:modified>
</cp:coreProperties>
</file>