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Quemchi\"/>
    </mc:Choice>
  </mc:AlternateContent>
  <bookViews>
    <workbookView xWindow="0" yWindow="0" windowWidth="19200" windowHeight="6720"/>
  </bookViews>
  <sheets>
    <sheet name="BOVINOS CARNE" sheetId="1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 l="1"/>
  <c r="G44" i="1"/>
  <c r="G45" i="1"/>
  <c r="G43" i="1"/>
  <c r="G12" i="1"/>
  <c r="F87" i="1"/>
  <c r="H87" i="1"/>
  <c r="F88" i="1"/>
  <c r="H88" i="1"/>
  <c r="F86" i="1"/>
  <c r="H86" i="1"/>
  <c r="H89" i="1"/>
  <c r="F89" i="1"/>
  <c r="G24" i="1"/>
  <c r="G35" i="1"/>
  <c r="G50" i="1"/>
  <c r="G52" i="1"/>
  <c r="G53" i="1"/>
  <c r="G54" i="1"/>
  <c r="D80" i="1"/>
  <c r="C70" i="1"/>
  <c r="C69" i="1"/>
  <c r="C73" i="1"/>
  <c r="G55" i="1"/>
  <c r="C72" i="1"/>
  <c r="C71" i="1"/>
  <c r="C74" i="1"/>
  <c r="E80" i="1"/>
  <c r="C75" i="1"/>
  <c r="D74" i="1"/>
  <c r="G56" i="1"/>
  <c r="D72" i="1"/>
  <c r="D69" i="1"/>
  <c r="D71" i="1"/>
  <c r="D73" i="1"/>
  <c r="D75" i="1"/>
</calcChain>
</file>

<file path=xl/sharedStrings.xml><?xml version="1.0" encoding="utf-8"?>
<sst xmlns="http://schemas.openxmlformats.org/spreadsheetml/2006/main" count="133" uniqueCount="102">
  <si>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</si>
  <si>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</si>
  <si>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</si>
  <si>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</si>
  <si>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</si>
  <si>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</si>
  <si>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</si>
  <si>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</si>
  <si>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</si>
  <si>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</si>
  <si>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</si>
  <si>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</si>
  <si>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</si>
  <si>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</si>
  <si>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</si>
  <si>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</si>
  <si>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</si>
  <si>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</si>
  <si>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</si>
  <si>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</si>
  <si>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</si>
  <si>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</si>
  <si>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</si>
  <si>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</si>
  <si>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</si>
  <si>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</si>
  <si>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</si>
  <si>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</si>
  <si>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</si>
  <si>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</si>
  <si>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</si>
  <si>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</si>
  <si>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</si>
  <si>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</si>
  <si>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</si>
  <si>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</si>
  <si>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</si>
  <si>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</si>
  <si>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</si>
  <si>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</si>
  <si>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</si>
  <si>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</si>
  <si>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</si>
  <si>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</si>
  <si>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</si>
  <si>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</si>
  <si>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</si>
  <si>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</si>
  <si>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</si>
  <si>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</si>
  <si>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</si>
  <si>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</si>
  <si>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</si>
  <si>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</si>
  <si>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</si>
  <si>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t>Mercado interno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</si>
  <si>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</si>
  <si>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</si>
  <si>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BOVINOS CARNE</t>
  </si>
  <si>
    <t>CLAVEL Y CRUZAS</t>
  </si>
  <si>
    <t>MEDIO</t>
  </si>
  <si>
    <t>LOS LAGOS</t>
  </si>
  <si>
    <t>QUEMCHI</t>
  </si>
  <si>
    <t>SEQUIA</t>
  </si>
  <si>
    <t>Manejo sanitario otoño</t>
  </si>
  <si>
    <t>Otoño</t>
  </si>
  <si>
    <t xml:space="preserve">Manejo sanitario Primavera </t>
  </si>
  <si>
    <t>Primavera</t>
  </si>
  <si>
    <t xml:space="preserve">Forrajeo Invernal </t>
  </si>
  <si>
    <t>Agosto-Septiembre</t>
  </si>
  <si>
    <t>FARMACOS</t>
  </si>
  <si>
    <t>Vacuna Clostridial(1)</t>
  </si>
  <si>
    <t>Frasco  100 cc</t>
  </si>
  <si>
    <t>Ivermectina(2)</t>
  </si>
  <si>
    <t>Frasco 500 cc</t>
  </si>
  <si>
    <t>Otoño y primavera</t>
  </si>
  <si>
    <t>ALIMENTACION</t>
  </si>
  <si>
    <t>Heno (3)  fardos 25 kg</t>
  </si>
  <si>
    <t>kg</t>
  </si>
  <si>
    <t>invierno</t>
  </si>
  <si>
    <t>Concentrados</t>
  </si>
  <si>
    <t>COSTOS DIRECTOS DE PRODUCCION POR PLANTEL DE 25 VIENTRES (INCLUYE IVA)</t>
  </si>
  <si>
    <t>CATEGORIA</t>
  </si>
  <si>
    <t>Ternero/a (venta)</t>
  </si>
  <si>
    <t>Abril-Mayo</t>
  </si>
  <si>
    <t>Vaca desecho</t>
  </si>
  <si>
    <t xml:space="preserve">Novillos </t>
  </si>
  <si>
    <t>Ingresos  esperados</t>
  </si>
  <si>
    <t>kg totales</t>
  </si>
  <si>
    <t>Época venta</t>
  </si>
  <si>
    <t>Cabezas</t>
  </si>
  <si>
    <t xml:space="preserve">Sobre el  rebaño de 25  vientres  se estima la siguiente venta: </t>
  </si>
  <si>
    <t>Se considera 65% de parición, 20 % de reposición</t>
  </si>
  <si>
    <t>kg/animal</t>
  </si>
  <si>
    <t>RENDIMIENTO - KG DE CARNE POR HECTAREA</t>
  </si>
  <si>
    <t>PRECIO ESPERADO ($/kg)</t>
  </si>
  <si>
    <t>ESCENARIOS COSTO UNITARIO  ($/kg)</t>
  </si>
  <si>
    <t>Costo unitario ($/kg) (*)</t>
  </si>
  <si>
    <t>RENDIMIENTO (Kg Carne/Há.)</t>
  </si>
  <si>
    <t>Rendimiento (kg venta/plantel 14 cabezas)</t>
  </si>
  <si>
    <t>Marzo - Abril 22</t>
  </si>
  <si>
    <t>sacos de 25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</si>
</sst>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&quot;$&quot;\ * #,##0_-;\-&quot;$&quot;\ * #,##0_-;_-&quot;$&quot;\ * &quot;-&quot;_-;_-@_-"/>
    <numFmt numFmtId="165" formatCode="_ * #,##0.00_ ;_ * \-#,##0.00_ ;_ * &quot;-&quot;??_ ;_ @_ 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_-;\-* #,##0_-;_-* &quot;-&quot;??_-;_-@_-"/>
  </numFmts>
  <fonts count="1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165" fontId="11" fillId="0" borderId="22" applyFont="0" applyFill="0" applyBorder="0" applyAlignment="0" applyProtection="0"/>
    <xf numFmtId="43" fontId="12" fillId="0" borderId="22" applyFont="0" applyFill="0" applyBorder="0" applyAlignment="0" applyProtection="0"/>
    <xf numFmtId="43" fontId="11" fillId="0" borderId="22" applyFont="0" applyFill="0" applyBorder="0" applyAlignment="0" applyProtection="0"/>
  </cellStyleXfs>
  <cellXfs count="17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5" fillId="2" borderId="22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1" fillId="5" borderId="28" xfId="0" applyNumberFormat="1" applyFont="1" applyFill="1" applyBorder="1" applyAlignment="1">
      <alignment horizontal="right" vertical="center"/>
    </xf>
    <xf numFmtId="167" fontId="1" fillId="3" borderId="30" xfId="0" applyNumberFormat="1" applyFont="1" applyFill="1" applyBorder="1" applyAlignment="1">
      <alignment horizontal="right" vertical="center"/>
    </xf>
    <xf numFmtId="167" fontId="1" fillId="5" borderId="30" xfId="0" applyNumberFormat="1" applyFont="1" applyFill="1" applyBorder="1" applyAlignment="1">
      <alignment horizontal="right" vertical="center"/>
    </xf>
    <xf numFmtId="167" fontId="1" fillId="6" borderId="33" xfId="0" applyNumberFormat="1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6" fillId="0" borderId="56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17" fontId="6" fillId="0" borderId="56" xfId="0" applyNumberFormat="1" applyFont="1" applyBorder="1" applyAlignment="1">
      <alignment horizontal="center" vertical="center" wrapText="1"/>
    </xf>
    <xf numFmtId="3" fontId="6" fillId="0" borderId="56" xfId="0" applyNumberFormat="1" applyFont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0" fontId="7" fillId="0" borderId="56" xfId="0" applyFont="1" applyBorder="1" applyAlignment="1" applyProtection="1"/>
    <xf numFmtId="0" fontId="7" fillId="0" borderId="56" xfId="0" applyFont="1" applyBorder="1" applyAlignment="1">
      <alignment horizontal="center"/>
    </xf>
    <xf numFmtId="0" fontId="7" fillId="0" borderId="56" xfId="0" applyFont="1" applyBorder="1" applyAlignment="1" applyProtection="1">
      <alignment horizontal="center"/>
      <protection locked="0"/>
    </xf>
    <xf numFmtId="0" fontId="7" fillId="0" borderId="56" xfId="0" applyFont="1" applyBorder="1" applyAlignment="1" applyProtection="1">
      <alignment horizontal="center"/>
    </xf>
    <xf numFmtId="164" fontId="7" fillId="0" borderId="56" xfId="0" applyNumberFormat="1" applyFont="1" applyBorder="1" applyProtection="1"/>
    <xf numFmtId="164" fontId="7" fillId="0" borderId="56" xfId="0" applyNumberFormat="1" applyFont="1" applyBorder="1"/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8" fontId="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168" fontId="5" fillId="8" borderId="39" xfId="0" applyNumberFormat="1" applyFont="1" applyFill="1" applyBorder="1" applyAlignment="1">
      <alignment vertical="center"/>
    </xf>
    <xf numFmtId="9" fontId="5" fillId="8" borderId="40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0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5" fillId="8" borderId="53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168" fontId="5" fillId="8" borderId="40" xfId="0" applyNumberFormat="1" applyFont="1" applyFill="1" applyBorder="1" applyAlignment="1">
      <alignment vertical="center"/>
    </xf>
    <xf numFmtId="17" fontId="6" fillId="10" borderId="56" xfId="0" applyNumberFormat="1" applyFont="1" applyFill="1" applyBorder="1" applyAlignment="1">
      <alignment horizontal="center" vertical="center" wrapText="1"/>
    </xf>
    <xf numFmtId="169" fontId="1" fillId="9" borderId="56" xfId="2" applyNumberFormat="1" applyFont="1" applyFill="1" applyBorder="1" applyAlignment="1">
      <alignment horizontal="center" vertical="center"/>
    </xf>
    <xf numFmtId="0" fontId="1" fillId="9" borderId="56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center" vertical="center"/>
    </xf>
    <xf numFmtId="1" fontId="7" fillId="0" borderId="56" xfId="0" applyNumberFormat="1" applyFont="1" applyFill="1" applyBorder="1" applyAlignment="1">
      <alignment horizontal="center" vertical="center"/>
    </xf>
    <xf numFmtId="164" fontId="7" fillId="0" borderId="56" xfId="2" applyNumberFormat="1" applyFont="1" applyFill="1" applyBorder="1" applyAlignment="1">
      <alignment vertical="center"/>
    </xf>
    <xf numFmtId="164" fontId="7" fillId="0" borderId="56" xfId="0" applyNumberFormat="1" applyFont="1" applyBorder="1" applyAlignment="1">
      <alignment vertical="center"/>
    </xf>
    <xf numFmtId="1" fontId="7" fillId="0" borderId="56" xfId="3" applyNumberFormat="1" applyFont="1" applyFill="1" applyBorder="1" applyAlignment="1">
      <alignment horizontal="center" vertical="center"/>
    </xf>
    <xf numFmtId="169" fontId="13" fillId="12" borderId="56" xfId="2" applyNumberFormat="1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6" fillId="10" borderId="5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56" xfId="0" applyFont="1" applyFill="1" applyBorder="1" applyAlignment="1">
      <alignment horizontal="center" vertical="center"/>
    </xf>
    <xf numFmtId="0" fontId="6" fillId="10" borderId="5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6" fillId="0" borderId="56" xfId="0" applyFont="1" applyBorder="1" applyAlignment="1">
      <alignment horizontal="center" vertical="center"/>
    </xf>
    <xf numFmtId="164" fontId="7" fillId="0" borderId="56" xfId="1" applyNumberFormat="1" applyFont="1" applyFill="1" applyBorder="1" applyAlignment="1">
      <alignment vertical="center"/>
    </xf>
    <xf numFmtId="0" fontId="7" fillId="0" borderId="56" xfId="0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vertical="center" wrapText="1"/>
    </xf>
    <xf numFmtId="0" fontId="2" fillId="0" borderId="56" xfId="0" applyFont="1" applyFill="1" applyBorder="1" applyAlignment="1">
      <alignment horizontal="center" vertical="center" wrapText="1"/>
    </xf>
    <xf numFmtId="169" fontId="2" fillId="0" borderId="56" xfId="2" applyNumberFormat="1" applyFont="1" applyFill="1" applyBorder="1" applyAlignment="1">
      <alignment horizontal="right" vertical="center" wrapText="1"/>
    </xf>
    <xf numFmtId="0" fontId="5" fillId="11" borderId="56" xfId="0" applyFont="1" applyFill="1" applyBorder="1" applyAlignment="1">
      <alignment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43" fontId="7" fillId="0" borderId="56" xfId="3" applyNumberFormat="1" applyFont="1" applyFill="1" applyBorder="1" applyAlignment="1">
      <alignment horizontal="center" vertical="center"/>
    </xf>
    <xf numFmtId="0" fontId="7" fillId="0" borderId="56" xfId="3" applyNumberFormat="1" applyFont="1" applyFill="1" applyBorder="1" applyAlignment="1">
      <alignment horizontal="center" vertical="center"/>
    </xf>
    <xf numFmtId="0" fontId="7" fillId="11" borderId="47" xfId="0" applyFont="1" applyFill="1" applyBorder="1" applyAlignment="1">
      <alignment vertical="center"/>
    </xf>
    <xf numFmtId="0" fontId="2" fillId="0" borderId="22" xfId="0" applyNumberFormat="1" applyFont="1" applyBorder="1" applyAlignment="1">
      <alignment vertical="center"/>
    </xf>
    <xf numFmtId="0" fontId="2" fillId="0" borderId="48" xfId="0" applyNumberFormat="1" applyFont="1" applyBorder="1" applyAlignment="1">
      <alignment vertical="center"/>
    </xf>
    <xf numFmtId="169" fontId="1" fillId="9" borderId="59" xfId="2" applyNumberFormat="1" applyFont="1" applyFill="1" applyBorder="1" applyAlignment="1">
      <alignment horizontal="center" vertical="center"/>
    </xf>
    <xf numFmtId="169" fontId="1" fillId="9" borderId="60" xfId="2" applyNumberFormat="1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/>
    </xf>
    <xf numFmtId="164" fontId="7" fillId="0" borderId="60" xfId="0" applyNumberFormat="1" applyFont="1" applyBorder="1" applyAlignment="1">
      <alignment vertical="center"/>
    </xf>
    <xf numFmtId="169" fontId="13" fillId="12" borderId="59" xfId="2" applyNumberFormat="1" applyFont="1" applyFill="1" applyBorder="1" applyAlignment="1">
      <alignment vertical="center"/>
    </xf>
    <xf numFmtId="169" fontId="13" fillId="12" borderId="60" xfId="2" applyNumberFormat="1" applyFont="1" applyFill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7" fillId="11" borderId="50" xfId="0" applyFont="1" applyFill="1" applyBorder="1" applyAlignment="1">
      <alignment vertical="center"/>
    </xf>
    <xf numFmtId="0" fontId="2" fillId="0" borderId="50" xfId="0" applyNumberFormat="1" applyFont="1" applyBorder="1" applyAlignment="1">
      <alignment vertical="center"/>
    </xf>
    <xf numFmtId="0" fontId="2" fillId="0" borderId="51" xfId="0" applyNumberFormat="1" applyFont="1" applyBorder="1" applyAlignment="1">
      <alignment vertical="center"/>
    </xf>
    <xf numFmtId="0" fontId="2" fillId="0" borderId="45" xfId="0" applyNumberFormat="1" applyFont="1" applyBorder="1" applyAlignment="1">
      <alignment vertical="center"/>
    </xf>
    <xf numFmtId="0" fontId="2" fillId="0" borderId="46" xfId="0" applyNumberFormat="1" applyFont="1" applyBorder="1" applyAlignment="1">
      <alignment vertical="center"/>
    </xf>
    <xf numFmtId="0" fontId="5" fillId="0" borderId="44" xfId="0" applyNumberFormat="1" applyFont="1" applyBorder="1" applyAlignment="1">
      <alignment vertical="center"/>
    </xf>
    <xf numFmtId="3" fontId="5" fillId="8" borderId="54" xfId="0" applyNumberFormat="1" applyFont="1" applyFill="1" applyBorder="1" applyAlignment="1">
      <alignment vertical="center"/>
    </xf>
    <xf numFmtId="3" fontId="5" fillId="8" borderId="55" xfId="0" applyNumberFormat="1" applyFont="1" applyFill="1" applyBorder="1" applyAlignment="1">
      <alignment vertical="center"/>
    </xf>
    <xf numFmtId="49" fontId="10" fillId="9" borderId="41" xfId="0" applyNumberFormat="1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2" fillId="2" borderId="57" xfId="0" applyNumberFormat="1" applyFont="1" applyFill="1" applyBorder="1" applyAlignment="1">
      <alignment horizontal="center" vertical="center" wrapText="1"/>
    </xf>
    <xf numFmtId="49" fontId="2" fillId="2" borderId="58" xfId="0" applyNumberFormat="1" applyFont="1" applyFill="1" applyBorder="1" applyAlignment="1">
      <alignment horizontal="center" vertical="center" wrapText="1"/>
    </xf>
  </cellXfs>
  <cellStyles count="4">
    <cellStyle name="Millares 2" xfId="2"/>
    <cellStyle name="Millares 4" xfId="1"/>
    <cellStyle name="Millares 6" xf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133350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2"/>
  <sheetViews>
    <sheetView showGridLines="0" tabSelected="1" topLeftCell="A10" zoomScaleNormal="100" workbookViewId="0">
      <selection activeCell="C16" sqref="C16"/>
    </sheetView>
  </sheetViews>
  <sheetFormatPr baseColWidth="10" defaultColWidth="10.81640625" defaultRowHeight="11.25" customHeight="1" x14ac:dyDescent="0.35"/>
  <cols>
    <col min="1" max="1" width="4.453125" style="29" customWidth="1"/>
    <col min="2" max="2" width="24.54296875" style="29" customWidth="1"/>
    <col min="3" max="3" width="19.453125" style="29" customWidth="1"/>
    <col min="4" max="4" width="13.54296875" style="29" bestFit="1" customWidth="1"/>
    <col min="5" max="5" width="24.1796875" style="29" customWidth="1"/>
    <col min="6" max="6" width="19.54296875" style="29" customWidth="1"/>
    <col min="7" max="7" width="15.81640625" style="29" customWidth="1"/>
    <col min="8" max="248" width="10.81640625" style="29" customWidth="1"/>
    <col min="249" max="16384" width="10.81640625" style="30"/>
  </cols>
  <sheetData>
    <row r="1" spans="1:248" ht="15" customHeight="1" x14ac:dyDescent="0.35">
      <c r="A1" s="28"/>
      <c r="B1" s="28"/>
      <c r="C1" s="28"/>
      <c r="D1" s="28"/>
      <c r="E1" s="28"/>
      <c r="F1" s="28"/>
      <c r="G1" s="28"/>
    </row>
    <row r="2" spans="1:248" ht="15" customHeight="1" x14ac:dyDescent="0.35">
      <c r="A2" s="28"/>
      <c r="B2" s="28"/>
      <c r="C2" s="28"/>
      <c r="D2" s="28"/>
      <c r="E2" s="28"/>
      <c r="F2" s="28"/>
      <c r="G2" s="28"/>
    </row>
    <row r="3" spans="1:248" ht="15" customHeight="1" x14ac:dyDescent="0.35">
      <c r="A3" s="28"/>
      <c r="B3" s="28"/>
      <c r="C3" s="28"/>
      <c r="D3" s="28"/>
      <c r="E3" s="28"/>
      <c r="F3" s="28"/>
      <c r="G3" s="28"/>
    </row>
    <row r="4" spans="1:248" ht="15" customHeight="1" x14ac:dyDescent="0.35">
      <c r="A4" s="28"/>
      <c r="B4" s="28"/>
      <c r="C4" s="28"/>
      <c r="D4" s="28"/>
      <c r="E4" s="28"/>
      <c r="F4" s="28"/>
      <c r="G4" s="28"/>
    </row>
    <row r="5" spans="1:248" ht="15" customHeight="1" x14ac:dyDescent="0.35">
      <c r="A5" s="28"/>
      <c r="B5" s="28"/>
      <c r="C5" s="28"/>
      <c r="D5" s="28"/>
      <c r="E5" s="28"/>
      <c r="F5" s="28"/>
      <c r="G5" s="28"/>
    </row>
    <row r="6" spans="1:248" ht="15" customHeight="1" x14ac:dyDescent="0.35">
      <c r="A6" s="28"/>
      <c r="B6" s="28"/>
      <c r="C6" s="28"/>
      <c r="D6" s="28"/>
      <c r="E6" s="28"/>
      <c r="F6" s="28"/>
      <c r="G6" s="28"/>
    </row>
    <row r="7" spans="1:248" ht="15" customHeight="1" x14ac:dyDescent="0.35">
      <c r="A7" s="28"/>
      <c r="B7" s="28"/>
      <c r="C7" s="28"/>
      <c r="D7" s="28"/>
      <c r="E7" s="28"/>
      <c r="F7" s="28"/>
      <c r="G7" s="28"/>
    </row>
    <row r="8" spans="1:248" ht="15" customHeight="1" x14ac:dyDescent="0.35">
      <c r="A8" s="28"/>
      <c r="B8" s="31"/>
      <c r="C8" s="32"/>
      <c r="D8" s="28"/>
      <c r="E8" s="32"/>
      <c r="F8" s="32"/>
      <c r="G8" s="32"/>
    </row>
    <row r="9" spans="1:248" s="128" customFormat="1" ht="16.5" customHeight="1" x14ac:dyDescent="0.35">
      <c r="A9" s="126"/>
      <c r="B9" s="1" t="s">
        <v>0</v>
      </c>
      <c r="C9" s="127" t="s">
        <v>58</v>
      </c>
      <c r="D9" s="53"/>
      <c r="E9" s="165" t="s">
        <v>98</v>
      </c>
      <c r="F9" s="166"/>
      <c r="G9" s="65">
        <v>4600</v>
      </c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</row>
    <row r="10" spans="1:248" s="128" customFormat="1" ht="16.5" customHeight="1" x14ac:dyDescent="0.35">
      <c r="A10" s="126"/>
      <c r="B10" s="63" t="s">
        <v>1</v>
      </c>
      <c r="C10" s="129" t="s">
        <v>59</v>
      </c>
      <c r="D10" s="53"/>
      <c r="E10" s="163" t="s">
        <v>2</v>
      </c>
      <c r="F10" s="164"/>
      <c r="G10" s="64">
        <v>44652</v>
      </c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</row>
    <row r="11" spans="1:248" s="128" customFormat="1" ht="16.5" customHeight="1" x14ac:dyDescent="0.35">
      <c r="A11" s="126"/>
      <c r="B11" s="63" t="s">
        <v>3</v>
      </c>
      <c r="C11" s="127" t="s">
        <v>60</v>
      </c>
      <c r="D11" s="53"/>
      <c r="E11" s="163" t="s">
        <v>95</v>
      </c>
      <c r="F11" s="164"/>
      <c r="G11" s="65">
        <v>1500</v>
      </c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</row>
    <row r="12" spans="1:248" s="128" customFormat="1" ht="16.5" customHeight="1" x14ac:dyDescent="0.35">
      <c r="A12" s="126"/>
      <c r="B12" s="63" t="s">
        <v>4</v>
      </c>
      <c r="C12" s="127" t="s">
        <v>61</v>
      </c>
      <c r="D12" s="53"/>
      <c r="E12" s="169" t="s">
        <v>5</v>
      </c>
      <c r="F12" s="170"/>
      <c r="G12" s="65">
        <f>+G9*G11</f>
        <v>6900000</v>
      </c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</row>
    <row r="13" spans="1:248" s="128" customFormat="1" ht="16.5" customHeight="1" x14ac:dyDescent="0.35">
      <c r="A13" s="126"/>
      <c r="B13" s="63" t="s">
        <v>6</v>
      </c>
      <c r="C13" s="127" t="s">
        <v>62</v>
      </c>
      <c r="D13" s="53"/>
      <c r="E13" s="163" t="s">
        <v>7</v>
      </c>
      <c r="F13" s="164"/>
      <c r="G13" s="62" t="s">
        <v>55</v>
      </c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</row>
    <row r="14" spans="1:248" s="128" customFormat="1" ht="16.5" customHeight="1" x14ac:dyDescent="0.35">
      <c r="A14" s="126"/>
      <c r="B14" s="63" t="s">
        <v>8</v>
      </c>
      <c r="C14" s="130" t="s">
        <v>62</v>
      </c>
      <c r="D14" s="53"/>
      <c r="E14" s="163" t="s">
        <v>9</v>
      </c>
      <c r="F14" s="164"/>
      <c r="G14" s="115" t="s">
        <v>100</v>
      </c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</row>
    <row r="15" spans="1:248" s="128" customFormat="1" ht="16.5" customHeight="1" x14ac:dyDescent="0.35">
      <c r="A15" s="126"/>
      <c r="B15" s="63" t="s">
        <v>10</v>
      </c>
      <c r="C15" s="66">
        <v>44713</v>
      </c>
      <c r="D15" s="53"/>
      <c r="E15" s="163" t="s">
        <v>11</v>
      </c>
      <c r="F15" s="164"/>
      <c r="G15" s="62" t="s">
        <v>63</v>
      </c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  <c r="II15" s="125"/>
      <c r="IJ15" s="125"/>
      <c r="IK15" s="125"/>
      <c r="IL15" s="125"/>
      <c r="IM15" s="125"/>
      <c r="IN15" s="125"/>
    </row>
    <row r="16" spans="1:248" ht="12" customHeight="1" x14ac:dyDescent="0.35">
      <c r="A16" s="28"/>
      <c r="B16" s="35"/>
      <c r="C16" s="36"/>
      <c r="D16" s="4"/>
      <c r="E16" s="37"/>
      <c r="F16" s="37"/>
      <c r="G16" s="38"/>
    </row>
    <row r="17" spans="1:248" ht="12" customHeight="1" x14ac:dyDescent="0.35">
      <c r="A17" s="39"/>
      <c r="B17" s="167" t="s">
        <v>81</v>
      </c>
      <c r="C17" s="168"/>
      <c r="D17" s="168"/>
      <c r="E17" s="168"/>
      <c r="F17" s="168"/>
      <c r="G17" s="168"/>
    </row>
    <row r="18" spans="1:248" ht="12" customHeight="1" x14ac:dyDescent="0.35">
      <c r="A18" s="28"/>
      <c r="B18" s="40"/>
      <c r="C18" s="41"/>
      <c r="D18" s="41"/>
      <c r="E18" s="41"/>
      <c r="F18" s="42"/>
      <c r="G18" s="42"/>
    </row>
    <row r="19" spans="1:248" ht="12" customHeight="1" x14ac:dyDescent="0.35">
      <c r="A19" s="33"/>
      <c r="B19" s="2" t="s">
        <v>12</v>
      </c>
      <c r="C19" s="3"/>
      <c r="D19" s="4"/>
      <c r="E19" s="4"/>
      <c r="F19" s="4"/>
      <c r="G19" s="4"/>
    </row>
    <row r="20" spans="1:248" ht="24" customHeight="1" x14ac:dyDescent="0.35">
      <c r="A20" s="39"/>
      <c r="B20" s="5" t="s">
        <v>13</v>
      </c>
      <c r="C20" s="5" t="s">
        <v>14</v>
      </c>
      <c r="D20" s="5" t="s">
        <v>15</v>
      </c>
      <c r="E20" s="5" t="s">
        <v>16</v>
      </c>
      <c r="F20" s="5" t="s">
        <v>17</v>
      </c>
      <c r="G20" s="5" t="s">
        <v>18</v>
      </c>
    </row>
    <row r="21" spans="1:248" s="128" customFormat="1" ht="16.5" customHeight="1" x14ac:dyDescent="0.35">
      <c r="A21" s="131"/>
      <c r="B21" s="118" t="s">
        <v>64</v>
      </c>
      <c r="C21" s="132" t="s">
        <v>19</v>
      </c>
      <c r="D21" s="119">
        <v>1</v>
      </c>
      <c r="E21" s="119" t="s">
        <v>65</v>
      </c>
      <c r="F21" s="133">
        <v>25000</v>
      </c>
      <c r="G21" s="122">
        <v>25000</v>
      </c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  <c r="II21" s="125"/>
      <c r="IJ21" s="125"/>
      <c r="IK21" s="125"/>
      <c r="IL21" s="125"/>
      <c r="IM21" s="125"/>
      <c r="IN21" s="125"/>
    </row>
    <row r="22" spans="1:248" s="128" customFormat="1" ht="16.5" customHeight="1" x14ac:dyDescent="0.35">
      <c r="A22" s="131"/>
      <c r="B22" s="118" t="s">
        <v>66</v>
      </c>
      <c r="C22" s="132" t="s">
        <v>19</v>
      </c>
      <c r="D22" s="119">
        <v>1</v>
      </c>
      <c r="E22" s="119" t="s">
        <v>67</v>
      </c>
      <c r="F22" s="133">
        <v>25000</v>
      </c>
      <c r="G22" s="122">
        <v>25000</v>
      </c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  <c r="IL22" s="125"/>
      <c r="IM22" s="125"/>
      <c r="IN22" s="125"/>
    </row>
    <row r="23" spans="1:248" s="128" customFormat="1" ht="16.5" customHeight="1" x14ac:dyDescent="0.35">
      <c r="A23" s="131"/>
      <c r="B23" s="134" t="s">
        <v>68</v>
      </c>
      <c r="C23" s="132" t="s">
        <v>19</v>
      </c>
      <c r="D23" s="119">
        <v>10</v>
      </c>
      <c r="E23" s="119" t="s">
        <v>69</v>
      </c>
      <c r="F23" s="133">
        <v>25000</v>
      </c>
      <c r="G23" s="122">
        <v>250000</v>
      </c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/>
      <c r="FD23" s="125"/>
      <c r="FE23" s="125"/>
      <c r="FF23" s="125"/>
      <c r="FG23" s="125"/>
      <c r="FH23" s="125"/>
      <c r="FI23" s="125"/>
      <c r="FJ23" s="125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125"/>
      <c r="IH23" s="125"/>
      <c r="II23" s="125"/>
      <c r="IJ23" s="125"/>
      <c r="IK23" s="125"/>
      <c r="IL23" s="125"/>
      <c r="IM23" s="125"/>
      <c r="IN23" s="125"/>
    </row>
    <row r="24" spans="1:248" ht="12.75" customHeight="1" x14ac:dyDescent="0.35">
      <c r="A24" s="39"/>
      <c r="B24" s="73" t="s">
        <v>20</v>
      </c>
      <c r="C24" s="74"/>
      <c r="D24" s="74"/>
      <c r="E24" s="74"/>
      <c r="F24" s="75"/>
      <c r="G24" s="76">
        <f>SUM(G21:G23)</f>
        <v>300000</v>
      </c>
    </row>
    <row r="25" spans="1:248" ht="12" customHeight="1" x14ac:dyDescent="0.35">
      <c r="A25" s="28"/>
      <c r="B25" s="40"/>
      <c r="C25" s="42"/>
      <c r="D25" s="42"/>
      <c r="E25" s="42"/>
      <c r="F25" s="43"/>
      <c r="G25" s="43"/>
    </row>
    <row r="26" spans="1:248" ht="12" customHeight="1" x14ac:dyDescent="0.35">
      <c r="A26" s="33"/>
      <c r="B26" s="6" t="s">
        <v>21</v>
      </c>
      <c r="C26" s="7"/>
      <c r="D26" s="8"/>
      <c r="E26" s="8"/>
      <c r="F26" s="9"/>
      <c r="G26" s="9"/>
    </row>
    <row r="27" spans="1:248" ht="24" customHeight="1" x14ac:dyDescent="0.35">
      <c r="A27" s="33"/>
      <c r="B27" s="10" t="s">
        <v>13</v>
      </c>
      <c r="C27" s="11" t="s">
        <v>14</v>
      </c>
      <c r="D27" s="11" t="s">
        <v>15</v>
      </c>
      <c r="E27" s="10" t="s">
        <v>16</v>
      </c>
      <c r="F27" s="11" t="s">
        <v>17</v>
      </c>
      <c r="G27" s="10" t="s">
        <v>18</v>
      </c>
    </row>
    <row r="28" spans="1:248" ht="12" customHeight="1" x14ac:dyDescent="0.35">
      <c r="A28" s="33"/>
      <c r="B28" s="12"/>
      <c r="C28" s="13" t="s">
        <v>53</v>
      </c>
      <c r="D28" s="13"/>
      <c r="E28" s="13"/>
      <c r="F28" s="12"/>
      <c r="G28" s="12"/>
    </row>
    <row r="29" spans="1:248" ht="12" customHeight="1" x14ac:dyDescent="0.35">
      <c r="A29" s="33"/>
      <c r="B29" s="14" t="s">
        <v>22</v>
      </c>
      <c r="C29" s="15"/>
      <c r="D29" s="15"/>
      <c r="E29" s="15"/>
      <c r="F29" s="16"/>
      <c r="G29" s="16"/>
    </row>
    <row r="30" spans="1:248" ht="12" customHeight="1" x14ac:dyDescent="0.35">
      <c r="A30" s="28"/>
      <c r="B30" s="44"/>
      <c r="C30" s="45"/>
      <c r="D30" s="45"/>
      <c r="E30" s="45"/>
      <c r="F30" s="46"/>
      <c r="G30" s="46"/>
    </row>
    <row r="31" spans="1:248" ht="12" customHeight="1" x14ac:dyDescent="0.35">
      <c r="A31" s="33"/>
      <c r="B31" s="6" t="s">
        <v>23</v>
      </c>
      <c r="C31" s="7"/>
      <c r="D31" s="8"/>
      <c r="E31" s="8"/>
      <c r="F31" s="9"/>
      <c r="G31" s="9"/>
    </row>
    <row r="32" spans="1:248" ht="24" customHeight="1" x14ac:dyDescent="0.35">
      <c r="A32" s="33"/>
      <c r="B32" s="17" t="s">
        <v>13</v>
      </c>
      <c r="C32" s="17" t="s">
        <v>14</v>
      </c>
      <c r="D32" s="17" t="s">
        <v>15</v>
      </c>
      <c r="E32" s="17" t="s">
        <v>16</v>
      </c>
      <c r="F32" s="18" t="s">
        <v>17</v>
      </c>
      <c r="G32" s="17" t="s">
        <v>18</v>
      </c>
    </row>
    <row r="33" spans="1:248" ht="12.75" customHeight="1" x14ac:dyDescent="0.3">
      <c r="A33" s="39"/>
      <c r="B33" s="67"/>
      <c r="C33" s="68"/>
      <c r="D33" s="69"/>
      <c r="E33" s="70"/>
      <c r="F33" s="71"/>
      <c r="G33" s="72"/>
    </row>
    <row r="34" spans="1:248" ht="12.75" customHeight="1" x14ac:dyDescent="0.3">
      <c r="A34" s="39"/>
      <c r="B34" s="67"/>
      <c r="C34" s="68"/>
      <c r="D34" s="69"/>
      <c r="E34" s="70"/>
      <c r="F34" s="71"/>
      <c r="G34" s="72"/>
    </row>
    <row r="35" spans="1:248" ht="12.75" customHeight="1" x14ac:dyDescent="0.35">
      <c r="A35" s="33"/>
      <c r="B35" s="14" t="s">
        <v>24</v>
      </c>
      <c r="C35" s="15"/>
      <c r="D35" s="15"/>
      <c r="E35" s="15"/>
      <c r="F35" s="16"/>
      <c r="G35" s="58">
        <f>SUM(G33:G34)</f>
        <v>0</v>
      </c>
    </row>
    <row r="36" spans="1:248" ht="12" customHeight="1" x14ac:dyDescent="0.35">
      <c r="A36" s="28"/>
      <c r="B36" s="44"/>
      <c r="C36" s="45"/>
      <c r="D36" s="45"/>
      <c r="E36" s="45"/>
      <c r="F36" s="46"/>
      <c r="G36" s="46"/>
    </row>
    <row r="37" spans="1:248" ht="12" customHeight="1" x14ac:dyDescent="0.35">
      <c r="A37" s="33"/>
      <c r="B37" s="6" t="s">
        <v>25</v>
      </c>
      <c r="C37" s="7"/>
      <c r="D37" s="8"/>
      <c r="E37" s="8"/>
      <c r="F37" s="9"/>
      <c r="G37" s="9"/>
    </row>
    <row r="38" spans="1:248" ht="24" customHeight="1" x14ac:dyDescent="0.35">
      <c r="A38" s="33"/>
      <c r="B38" s="18" t="s">
        <v>26</v>
      </c>
      <c r="C38" s="18" t="s">
        <v>27</v>
      </c>
      <c r="D38" s="18" t="s">
        <v>28</v>
      </c>
      <c r="E38" s="18" t="s">
        <v>16</v>
      </c>
      <c r="F38" s="18" t="s">
        <v>17</v>
      </c>
      <c r="G38" s="18" t="s">
        <v>18</v>
      </c>
    </row>
    <row r="39" spans="1:248" s="128" customFormat="1" ht="16.5" customHeight="1" x14ac:dyDescent="0.35">
      <c r="A39" s="131"/>
      <c r="B39" s="135" t="s">
        <v>70</v>
      </c>
      <c r="C39" s="136"/>
      <c r="D39" s="136"/>
      <c r="E39" s="136"/>
      <c r="F39" s="137"/>
      <c r="G39" s="137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125"/>
      <c r="CA39" s="125"/>
      <c r="CB39" s="125"/>
      <c r="CC39" s="125"/>
      <c r="CD39" s="125"/>
      <c r="CE39" s="125"/>
      <c r="CF39" s="125"/>
      <c r="CG39" s="125"/>
      <c r="CH39" s="125"/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5"/>
      <c r="CV39" s="125"/>
      <c r="CW39" s="125"/>
      <c r="CX39" s="125"/>
      <c r="CY39" s="125"/>
      <c r="CZ39" s="125"/>
      <c r="DA39" s="125"/>
      <c r="DB39" s="125"/>
      <c r="DC39" s="125"/>
      <c r="DD39" s="125"/>
      <c r="DE39" s="125"/>
      <c r="DF39" s="125"/>
      <c r="DG39" s="125"/>
      <c r="DH39" s="125"/>
      <c r="DI39" s="125"/>
      <c r="DJ39" s="125"/>
      <c r="DK39" s="125"/>
      <c r="DL39" s="125"/>
      <c r="DM39" s="125"/>
      <c r="DN39" s="125"/>
      <c r="DO39" s="125"/>
      <c r="DP39" s="125"/>
      <c r="DQ39" s="125"/>
      <c r="DR39" s="125"/>
      <c r="DS39" s="125"/>
      <c r="DT39" s="125"/>
      <c r="DU39" s="125"/>
      <c r="DV39" s="125"/>
      <c r="DW39" s="125"/>
      <c r="DX39" s="125"/>
      <c r="DY39" s="125"/>
      <c r="DZ39" s="125"/>
      <c r="EA39" s="125"/>
      <c r="EB39" s="125"/>
      <c r="EC39" s="125"/>
      <c r="ED39" s="125"/>
      <c r="EE39" s="125"/>
      <c r="EF39" s="125"/>
      <c r="EG39" s="125"/>
      <c r="EH39" s="125"/>
      <c r="EI39" s="125"/>
      <c r="EJ39" s="125"/>
      <c r="EK39" s="125"/>
      <c r="EL39" s="125"/>
      <c r="EM39" s="125"/>
      <c r="EN39" s="125"/>
      <c r="EO39" s="125"/>
      <c r="EP39" s="125"/>
      <c r="EQ39" s="125"/>
      <c r="ER39" s="125"/>
      <c r="ES39" s="125"/>
      <c r="ET39" s="125"/>
      <c r="EU39" s="125"/>
      <c r="EV39" s="125"/>
      <c r="EW39" s="125"/>
      <c r="EX39" s="125"/>
      <c r="EY39" s="125"/>
      <c r="EZ39" s="125"/>
      <c r="FA39" s="125"/>
      <c r="FB39" s="125"/>
      <c r="FC39" s="125"/>
      <c r="FD39" s="125"/>
      <c r="FE39" s="125"/>
      <c r="FF39" s="125"/>
      <c r="FG39" s="125"/>
      <c r="FH39" s="125"/>
      <c r="FI39" s="125"/>
      <c r="FJ39" s="125"/>
      <c r="FK39" s="125"/>
      <c r="FL39" s="125"/>
      <c r="FM39" s="125"/>
      <c r="FN39" s="125"/>
      <c r="FO39" s="125"/>
      <c r="FP39" s="125"/>
      <c r="FQ39" s="125"/>
      <c r="FR39" s="125"/>
      <c r="FS39" s="125"/>
      <c r="FT39" s="125"/>
      <c r="FU39" s="125"/>
      <c r="FV39" s="125"/>
      <c r="FW39" s="125"/>
      <c r="FX39" s="125"/>
      <c r="FY39" s="125"/>
      <c r="FZ39" s="125"/>
      <c r="GA39" s="125"/>
      <c r="GB39" s="125"/>
      <c r="GC39" s="125"/>
      <c r="GD39" s="125"/>
      <c r="GE39" s="125"/>
      <c r="GF39" s="125"/>
      <c r="GG39" s="125"/>
      <c r="GH39" s="125"/>
      <c r="GI39" s="125"/>
      <c r="GJ39" s="125"/>
      <c r="GK39" s="125"/>
      <c r="GL39" s="125"/>
      <c r="GM39" s="125"/>
      <c r="GN39" s="125"/>
      <c r="GO39" s="125"/>
      <c r="GP39" s="125"/>
      <c r="GQ39" s="125"/>
      <c r="GR39" s="125"/>
      <c r="GS39" s="125"/>
      <c r="GT39" s="125"/>
      <c r="GU39" s="125"/>
      <c r="GV39" s="125"/>
      <c r="GW39" s="125"/>
      <c r="GX39" s="125"/>
      <c r="GY39" s="125"/>
      <c r="GZ39" s="125"/>
      <c r="HA39" s="125"/>
      <c r="HB39" s="125"/>
      <c r="HC39" s="125"/>
      <c r="HD39" s="125"/>
      <c r="HE39" s="125"/>
      <c r="HF39" s="125"/>
      <c r="HG39" s="125"/>
      <c r="HH39" s="125"/>
      <c r="HI39" s="125"/>
      <c r="HJ39" s="125"/>
      <c r="HK39" s="125"/>
      <c r="HL39" s="125"/>
      <c r="HM39" s="125"/>
      <c r="HN39" s="125"/>
      <c r="HO39" s="125"/>
      <c r="HP39" s="125"/>
      <c r="HQ39" s="125"/>
      <c r="HR39" s="125"/>
      <c r="HS39" s="125"/>
      <c r="HT39" s="125"/>
      <c r="HU39" s="125"/>
      <c r="HV39" s="125"/>
      <c r="HW39" s="125"/>
      <c r="HX39" s="125"/>
      <c r="HY39" s="125"/>
      <c r="HZ39" s="125"/>
      <c r="IA39" s="125"/>
      <c r="IB39" s="125"/>
      <c r="IC39" s="125"/>
      <c r="ID39" s="125"/>
      <c r="IE39" s="125"/>
      <c r="IF39" s="125"/>
      <c r="IG39" s="125"/>
      <c r="IH39" s="125"/>
      <c r="II39" s="125"/>
      <c r="IJ39" s="125"/>
      <c r="IK39" s="125"/>
      <c r="IL39" s="125"/>
      <c r="IM39" s="125"/>
      <c r="IN39" s="125"/>
    </row>
    <row r="40" spans="1:248" s="128" customFormat="1" ht="16.5" customHeight="1" x14ac:dyDescent="0.35">
      <c r="A40" s="131"/>
      <c r="B40" s="118" t="s">
        <v>71</v>
      </c>
      <c r="C40" s="119" t="s">
        <v>72</v>
      </c>
      <c r="D40" s="119">
        <v>0.7</v>
      </c>
      <c r="E40" s="119" t="s">
        <v>67</v>
      </c>
      <c r="F40" s="121">
        <v>15300</v>
      </c>
      <c r="G40" s="122">
        <v>15300</v>
      </c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5"/>
      <c r="CB40" s="125"/>
      <c r="CC40" s="125"/>
      <c r="CD40" s="125"/>
      <c r="CE40" s="125"/>
      <c r="CF40" s="125"/>
      <c r="CG40" s="125"/>
      <c r="CH40" s="125"/>
      <c r="CI40" s="125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5"/>
      <c r="CZ40" s="125"/>
      <c r="DA40" s="125"/>
      <c r="DB40" s="125"/>
      <c r="DC40" s="125"/>
      <c r="DD40" s="125"/>
      <c r="DE40" s="125"/>
      <c r="DF40" s="125"/>
      <c r="DG40" s="125"/>
      <c r="DH40" s="125"/>
      <c r="DI40" s="125"/>
      <c r="DJ40" s="125"/>
      <c r="DK40" s="125"/>
      <c r="DL40" s="125"/>
      <c r="DM40" s="125"/>
      <c r="DN40" s="125"/>
      <c r="DO40" s="125"/>
      <c r="DP40" s="125"/>
      <c r="DQ40" s="125"/>
      <c r="DR40" s="125"/>
      <c r="DS40" s="125"/>
      <c r="DT40" s="125"/>
      <c r="DU40" s="125"/>
      <c r="DV40" s="125"/>
      <c r="DW40" s="125"/>
      <c r="DX40" s="125"/>
      <c r="DY40" s="125"/>
      <c r="DZ40" s="125"/>
      <c r="EA40" s="125"/>
      <c r="EB40" s="125"/>
      <c r="EC40" s="125"/>
      <c r="ED40" s="125"/>
      <c r="EE40" s="125"/>
      <c r="EF40" s="125"/>
      <c r="EG40" s="125"/>
      <c r="EH40" s="125"/>
      <c r="EI40" s="125"/>
      <c r="EJ40" s="125"/>
      <c r="EK40" s="125"/>
      <c r="EL40" s="125"/>
      <c r="EM40" s="125"/>
      <c r="EN40" s="125"/>
      <c r="EO40" s="125"/>
      <c r="EP40" s="125"/>
      <c r="EQ40" s="125"/>
      <c r="ER40" s="125"/>
      <c r="ES40" s="125"/>
      <c r="ET40" s="125"/>
      <c r="EU40" s="125"/>
      <c r="EV40" s="125"/>
      <c r="EW40" s="125"/>
      <c r="EX40" s="125"/>
      <c r="EY40" s="125"/>
      <c r="EZ40" s="125"/>
      <c r="FA40" s="125"/>
      <c r="FB40" s="125"/>
      <c r="FC40" s="125"/>
      <c r="FD40" s="125"/>
      <c r="FE40" s="125"/>
      <c r="FF40" s="125"/>
      <c r="FG40" s="125"/>
      <c r="FH40" s="125"/>
      <c r="FI40" s="125"/>
      <c r="FJ40" s="125"/>
      <c r="FK40" s="125"/>
      <c r="FL40" s="125"/>
      <c r="FM40" s="125"/>
      <c r="FN40" s="125"/>
      <c r="FO40" s="125"/>
      <c r="FP40" s="125"/>
      <c r="FQ40" s="125"/>
      <c r="FR40" s="125"/>
      <c r="FS40" s="125"/>
      <c r="FT40" s="125"/>
      <c r="FU40" s="125"/>
      <c r="FV40" s="125"/>
      <c r="FW40" s="125"/>
      <c r="FX40" s="125"/>
      <c r="FY40" s="125"/>
      <c r="FZ40" s="125"/>
      <c r="GA40" s="125"/>
      <c r="GB40" s="125"/>
      <c r="GC40" s="125"/>
      <c r="GD40" s="125"/>
      <c r="GE40" s="125"/>
      <c r="GF40" s="125"/>
      <c r="GG40" s="125"/>
      <c r="GH40" s="125"/>
      <c r="GI40" s="125"/>
      <c r="GJ40" s="125"/>
      <c r="GK40" s="125"/>
      <c r="GL40" s="125"/>
      <c r="GM40" s="125"/>
      <c r="GN40" s="125"/>
      <c r="GO40" s="125"/>
      <c r="GP40" s="125"/>
      <c r="GQ40" s="125"/>
      <c r="GR40" s="125"/>
      <c r="GS40" s="125"/>
      <c r="GT40" s="125"/>
      <c r="GU40" s="125"/>
      <c r="GV40" s="125"/>
      <c r="GW40" s="125"/>
      <c r="GX40" s="125"/>
      <c r="GY40" s="125"/>
      <c r="GZ40" s="125"/>
      <c r="HA40" s="125"/>
      <c r="HB40" s="125"/>
      <c r="HC40" s="125"/>
      <c r="HD40" s="125"/>
      <c r="HE40" s="125"/>
      <c r="HF40" s="125"/>
      <c r="HG40" s="125"/>
      <c r="HH40" s="125"/>
      <c r="HI40" s="125"/>
      <c r="HJ40" s="125"/>
      <c r="HK40" s="125"/>
      <c r="HL40" s="125"/>
      <c r="HM40" s="125"/>
      <c r="HN40" s="125"/>
      <c r="HO40" s="125"/>
      <c r="HP40" s="125"/>
      <c r="HQ40" s="125"/>
      <c r="HR40" s="125"/>
      <c r="HS40" s="125"/>
      <c r="HT40" s="125"/>
      <c r="HU40" s="125"/>
      <c r="HV40" s="125"/>
      <c r="HW40" s="125"/>
      <c r="HX40" s="125"/>
      <c r="HY40" s="125"/>
      <c r="HZ40" s="125"/>
      <c r="IA40" s="125"/>
      <c r="IB40" s="125"/>
      <c r="IC40" s="125"/>
      <c r="ID40" s="125"/>
      <c r="IE40" s="125"/>
      <c r="IF40" s="125"/>
      <c r="IG40" s="125"/>
      <c r="IH40" s="125"/>
      <c r="II40" s="125"/>
      <c r="IJ40" s="125"/>
      <c r="IK40" s="125"/>
      <c r="IL40" s="125"/>
      <c r="IM40" s="125"/>
      <c r="IN40" s="125"/>
    </row>
    <row r="41" spans="1:248" s="128" customFormat="1" ht="16.5" customHeight="1" x14ac:dyDescent="0.35">
      <c r="A41" s="131"/>
      <c r="B41" s="118" t="s">
        <v>73</v>
      </c>
      <c r="C41" s="119" t="s">
        <v>74</v>
      </c>
      <c r="D41" s="119">
        <v>1</v>
      </c>
      <c r="E41" s="119" t="s">
        <v>75</v>
      </c>
      <c r="F41" s="121">
        <v>35000</v>
      </c>
      <c r="G41" s="122">
        <v>35000</v>
      </c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125"/>
      <c r="BO41" s="125"/>
      <c r="BP41" s="125"/>
      <c r="BQ41" s="125"/>
      <c r="BR41" s="125"/>
      <c r="BS41" s="125"/>
      <c r="BT41" s="125"/>
      <c r="BU41" s="125"/>
      <c r="BV41" s="125"/>
      <c r="BW41" s="125"/>
      <c r="BX41" s="125"/>
      <c r="BY41" s="125"/>
      <c r="BZ41" s="125"/>
      <c r="CA41" s="125"/>
      <c r="CB41" s="125"/>
      <c r="CC41" s="125"/>
      <c r="CD41" s="125"/>
      <c r="CE41" s="125"/>
      <c r="CF41" s="125"/>
      <c r="CG41" s="125"/>
      <c r="CH41" s="125"/>
      <c r="CI41" s="125"/>
      <c r="CJ41" s="125"/>
      <c r="CK41" s="125"/>
      <c r="CL41" s="125"/>
      <c r="CM41" s="125"/>
      <c r="CN41" s="125"/>
      <c r="CO41" s="125"/>
      <c r="CP41" s="125"/>
      <c r="CQ41" s="125"/>
      <c r="CR41" s="125"/>
      <c r="CS41" s="125"/>
      <c r="CT41" s="125"/>
      <c r="CU41" s="125"/>
      <c r="CV41" s="125"/>
      <c r="CW41" s="125"/>
      <c r="CX41" s="125"/>
      <c r="CY41" s="125"/>
      <c r="CZ41" s="125"/>
      <c r="DA41" s="125"/>
      <c r="DB41" s="125"/>
      <c r="DC41" s="125"/>
      <c r="DD41" s="125"/>
      <c r="DE41" s="125"/>
      <c r="DF41" s="125"/>
      <c r="DG41" s="125"/>
      <c r="DH41" s="125"/>
      <c r="DI41" s="125"/>
      <c r="DJ41" s="125"/>
      <c r="DK41" s="125"/>
      <c r="DL41" s="125"/>
      <c r="DM41" s="125"/>
      <c r="DN41" s="125"/>
      <c r="DO41" s="125"/>
      <c r="DP41" s="125"/>
      <c r="DQ41" s="125"/>
      <c r="DR41" s="125"/>
      <c r="DS41" s="125"/>
      <c r="DT41" s="125"/>
      <c r="DU41" s="125"/>
      <c r="DV41" s="125"/>
      <c r="DW41" s="125"/>
      <c r="DX41" s="125"/>
      <c r="DY41" s="125"/>
      <c r="DZ41" s="125"/>
      <c r="EA41" s="125"/>
      <c r="EB41" s="125"/>
      <c r="EC41" s="125"/>
      <c r="ED41" s="125"/>
      <c r="EE41" s="125"/>
      <c r="EF41" s="125"/>
      <c r="EG41" s="125"/>
      <c r="EH41" s="125"/>
      <c r="EI41" s="125"/>
      <c r="EJ41" s="125"/>
      <c r="EK41" s="125"/>
      <c r="EL41" s="125"/>
      <c r="EM41" s="125"/>
      <c r="EN41" s="125"/>
      <c r="EO41" s="125"/>
      <c r="EP41" s="125"/>
      <c r="EQ41" s="125"/>
      <c r="ER41" s="125"/>
      <c r="ES41" s="125"/>
      <c r="ET41" s="125"/>
      <c r="EU41" s="125"/>
      <c r="EV41" s="125"/>
      <c r="EW41" s="125"/>
      <c r="EX41" s="125"/>
      <c r="EY41" s="125"/>
      <c r="EZ41" s="125"/>
      <c r="FA41" s="125"/>
      <c r="FB41" s="125"/>
      <c r="FC41" s="125"/>
      <c r="FD41" s="125"/>
      <c r="FE41" s="125"/>
      <c r="FF41" s="125"/>
      <c r="FG41" s="125"/>
      <c r="FH41" s="125"/>
      <c r="FI41" s="125"/>
      <c r="FJ41" s="125"/>
      <c r="FK41" s="125"/>
      <c r="FL41" s="125"/>
      <c r="FM41" s="125"/>
      <c r="FN41" s="125"/>
      <c r="FO41" s="125"/>
      <c r="FP41" s="125"/>
      <c r="FQ41" s="125"/>
      <c r="FR41" s="125"/>
      <c r="FS41" s="125"/>
      <c r="FT41" s="125"/>
      <c r="FU41" s="125"/>
      <c r="FV41" s="125"/>
      <c r="FW41" s="125"/>
      <c r="FX41" s="125"/>
      <c r="FY41" s="125"/>
      <c r="FZ41" s="125"/>
      <c r="GA41" s="125"/>
      <c r="GB41" s="125"/>
      <c r="GC41" s="125"/>
      <c r="GD41" s="125"/>
      <c r="GE41" s="125"/>
      <c r="GF41" s="125"/>
      <c r="GG41" s="125"/>
      <c r="GH41" s="125"/>
      <c r="GI41" s="125"/>
      <c r="GJ41" s="125"/>
      <c r="GK41" s="125"/>
      <c r="GL41" s="125"/>
      <c r="GM41" s="125"/>
      <c r="GN41" s="125"/>
      <c r="GO41" s="125"/>
      <c r="GP41" s="125"/>
      <c r="GQ41" s="125"/>
      <c r="GR41" s="125"/>
      <c r="GS41" s="125"/>
      <c r="GT41" s="125"/>
      <c r="GU41" s="125"/>
      <c r="GV41" s="125"/>
      <c r="GW41" s="125"/>
      <c r="GX41" s="125"/>
      <c r="GY41" s="125"/>
      <c r="GZ41" s="125"/>
      <c r="HA41" s="125"/>
      <c r="HB41" s="125"/>
      <c r="HC41" s="125"/>
      <c r="HD41" s="125"/>
      <c r="HE41" s="125"/>
      <c r="HF41" s="125"/>
      <c r="HG41" s="125"/>
      <c r="HH41" s="125"/>
      <c r="HI41" s="125"/>
      <c r="HJ41" s="125"/>
      <c r="HK41" s="125"/>
      <c r="HL41" s="125"/>
      <c r="HM41" s="125"/>
      <c r="HN41" s="125"/>
      <c r="HO41" s="125"/>
      <c r="HP41" s="125"/>
      <c r="HQ41" s="125"/>
      <c r="HR41" s="125"/>
      <c r="HS41" s="125"/>
      <c r="HT41" s="125"/>
      <c r="HU41" s="125"/>
      <c r="HV41" s="125"/>
      <c r="HW41" s="125"/>
      <c r="HX41" s="125"/>
      <c r="HY41" s="125"/>
      <c r="HZ41" s="125"/>
      <c r="IA41" s="125"/>
      <c r="IB41" s="125"/>
      <c r="IC41" s="125"/>
      <c r="ID41" s="125"/>
      <c r="IE41" s="125"/>
      <c r="IF41" s="125"/>
      <c r="IG41" s="125"/>
      <c r="IH41" s="125"/>
      <c r="II41" s="125"/>
      <c r="IJ41" s="125"/>
      <c r="IK41" s="125"/>
      <c r="IL41" s="125"/>
      <c r="IM41" s="125"/>
      <c r="IN41" s="125"/>
    </row>
    <row r="42" spans="1:248" s="128" customFormat="1" ht="16.5" customHeight="1" x14ac:dyDescent="0.35">
      <c r="A42" s="131"/>
      <c r="B42" s="138" t="s">
        <v>76</v>
      </c>
      <c r="C42" s="139"/>
      <c r="D42" s="139"/>
      <c r="E42" s="140"/>
      <c r="F42" s="137"/>
      <c r="G42" s="137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5"/>
      <c r="CX42" s="125"/>
      <c r="CY42" s="125"/>
      <c r="CZ42" s="125"/>
      <c r="DA42" s="125"/>
      <c r="DB42" s="125"/>
      <c r="DC42" s="125"/>
      <c r="DD42" s="125"/>
      <c r="DE42" s="125"/>
      <c r="DF42" s="125"/>
      <c r="DG42" s="125"/>
      <c r="DH42" s="125"/>
      <c r="DI42" s="125"/>
      <c r="DJ42" s="125"/>
      <c r="DK42" s="125"/>
      <c r="DL42" s="125"/>
      <c r="DM42" s="125"/>
      <c r="DN42" s="125"/>
      <c r="DO42" s="125"/>
      <c r="DP42" s="125"/>
      <c r="DQ42" s="125"/>
      <c r="DR42" s="125"/>
      <c r="DS42" s="125"/>
      <c r="DT42" s="125"/>
      <c r="DU42" s="125"/>
      <c r="DV42" s="125"/>
      <c r="DW42" s="125"/>
      <c r="DX42" s="125"/>
      <c r="DY42" s="125"/>
      <c r="DZ42" s="125"/>
      <c r="EA42" s="125"/>
      <c r="EB42" s="125"/>
      <c r="EC42" s="125"/>
      <c r="ED42" s="125"/>
      <c r="EE42" s="125"/>
      <c r="EF42" s="125"/>
      <c r="EG42" s="125"/>
      <c r="EH42" s="125"/>
      <c r="EI42" s="125"/>
      <c r="EJ42" s="125"/>
      <c r="EK42" s="125"/>
      <c r="EL42" s="125"/>
      <c r="EM42" s="125"/>
      <c r="EN42" s="125"/>
      <c r="EO42" s="125"/>
      <c r="EP42" s="125"/>
      <c r="EQ42" s="125"/>
      <c r="ER42" s="125"/>
      <c r="ES42" s="125"/>
      <c r="ET42" s="125"/>
      <c r="EU42" s="125"/>
      <c r="EV42" s="125"/>
      <c r="EW42" s="125"/>
      <c r="EX42" s="125"/>
      <c r="EY42" s="125"/>
      <c r="EZ42" s="125"/>
      <c r="FA42" s="125"/>
      <c r="FB42" s="125"/>
      <c r="FC42" s="125"/>
      <c r="FD42" s="125"/>
      <c r="FE42" s="125"/>
      <c r="FF42" s="125"/>
      <c r="FG42" s="125"/>
      <c r="FH42" s="125"/>
      <c r="FI42" s="125"/>
      <c r="FJ42" s="125"/>
      <c r="FK42" s="125"/>
      <c r="FL42" s="125"/>
      <c r="FM42" s="125"/>
      <c r="FN42" s="125"/>
      <c r="FO42" s="125"/>
      <c r="FP42" s="125"/>
      <c r="FQ42" s="125"/>
      <c r="FR42" s="125"/>
      <c r="FS42" s="125"/>
      <c r="FT42" s="125"/>
      <c r="FU42" s="125"/>
      <c r="FV42" s="125"/>
      <c r="FW42" s="125"/>
      <c r="FX42" s="125"/>
      <c r="FY42" s="125"/>
      <c r="FZ42" s="125"/>
      <c r="GA42" s="125"/>
      <c r="GB42" s="125"/>
      <c r="GC42" s="125"/>
      <c r="GD42" s="125"/>
      <c r="GE42" s="125"/>
      <c r="GF42" s="125"/>
      <c r="GG42" s="125"/>
      <c r="GH42" s="125"/>
      <c r="GI42" s="125"/>
      <c r="GJ42" s="125"/>
      <c r="GK42" s="125"/>
      <c r="GL42" s="125"/>
      <c r="GM42" s="125"/>
      <c r="GN42" s="125"/>
      <c r="GO42" s="125"/>
      <c r="GP42" s="125"/>
      <c r="GQ42" s="125"/>
      <c r="GR42" s="125"/>
      <c r="GS42" s="125"/>
      <c r="GT42" s="125"/>
      <c r="GU42" s="125"/>
      <c r="GV42" s="125"/>
      <c r="GW42" s="125"/>
      <c r="GX42" s="125"/>
      <c r="GY42" s="125"/>
      <c r="GZ42" s="125"/>
      <c r="HA42" s="125"/>
      <c r="HB42" s="125"/>
      <c r="HC42" s="125"/>
      <c r="HD42" s="125"/>
      <c r="HE42" s="125"/>
      <c r="HF42" s="125"/>
      <c r="HG42" s="125"/>
      <c r="HH42" s="125"/>
      <c r="HI42" s="125"/>
      <c r="HJ42" s="125"/>
      <c r="HK42" s="125"/>
      <c r="HL42" s="125"/>
      <c r="HM42" s="125"/>
      <c r="HN42" s="125"/>
      <c r="HO42" s="125"/>
      <c r="HP42" s="125"/>
      <c r="HQ42" s="125"/>
      <c r="HR42" s="125"/>
      <c r="HS42" s="125"/>
      <c r="HT42" s="125"/>
      <c r="HU42" s="125"/>
      <c r="HV42" s="125"/>
      <c r="HW42" s="125"/>
      <c r="HX42" s="125"/>
      <c r="HY42" s="125"/>
      <c r="HZ42" s="125"/>
      <c r="IA42" s="125"/>
      <c r="IB42" s="125"/>
      <c r="IC42" s="125"/>
      <c r="ID42" s="125"/>
      <c r="IE42" s="125"/>
      <c r="IF42" s="125"/>
      <c r="IG42" s="125"/>
      <c r="IH42" s="125"/>
      <c r="II42" s="125"/>
      <c r="IJ42" s="125"/>
      <c r="IK42" s="125"/>
      <c r="IL42" s="125"/>
      <c r="IM42" s="125"/>
      <c r="IN42" s="125"/>
    </row>
    <row r="43" spans="1:248" s="128" customFormat="1" ht="16.5" customHeight="1" x14ac:dyDescent="0.35">
      <c r="A43" s="131"/>
      <c r="B43" s="118" t="s">
        <v>77</v>
      </c>
      <c r="C43" s="141" t="s">
        <v>78</v>
      </c>
      <c r="D43" s="142">
        <v>200</v>
      </c>
      <c r="E43" s="119" t="s">
        <v>79</v>
      </c>
      <c r="F43" s="121">
        <v>3500</v>
      </c>
      <c r="G43" s="122">
        <f>+F43*D43</f>
        <v>700000</v>
      </c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125"/>
      <c r="BO43" s="125"/>
      <c r="BP43" s="125"/>
      <c r="BQ43" s="125"/>
      <c r="BR43" s="125"/>
      <c r="BS43" s="125"/>
      <c r="BT43" s="125"/>
      <c r="BU43" s="125"/>
      <c r="BV43" s="125"/>
      <c r="BW43" s="125"/>
      <c r="BX43" s="125"/>
      <c r="BY43" s="125"/>
      <c r="BZ43" s="125"/>
      <c r="CA43" s="125"/>
      <c r="CB43" s="125"/>
      <c r="CC43" s="125"/>
      <c r="CD43" s="125"/>
      <c r="CE43" s="125"/>
      <c r="CF43" s="125"/>
      <c r="CG43" s="125"/>
      <c r="CH43" s="125"/>
      <c r="CI43" s="125"/>
      <c r="CJ43" s="125"/>
      <c r="CK43" s="125"/>
      <c r="CL43" s="125"/>
      <c r="CM43" s="125"/>
      <c r="CN43" s="125"/>
      <c r="CO43" s="125"/>
      <c r="CP43" s="125"/>
      <c r="CQ43" s="125"/>
      <c r="CR43" s="125"/>
      <c r="CS43" s="125"/>
      <c r="CT43" s="125"/>
      <c r="CU43" s="125"/>
      <c r="CV43" s="125"/>
      <c r="CW43" s="125"/>
      <c r="CX43" s="125"/>
      <c r="CY43" s="125"/>
      <c r="CZ43" s="125"/>
      <c r="DA43" s="125"/>
      <c r="DB43" s="125"/>
      <c r="DC43" s="125"/>
      <c r="DD43" s="125"/>
      <c r="DE43" s="125"/>
      <c r="DF43" s="125"/>
      <c r="DG43" s="125"/>
      <c r="DH43" s="125"/>
      <c r="DI43" s="125"/>
      <c r="DJ43" s="125"/>
      <c r="DK43" s="125"/>
      <c r="DL43" s="125"/>
      <c r="DM43" s="125"/>
      <c r="DN43" s="125"/>
      <c r="DO43" s="125"/>
      <c r="DP43" s="125"/>
      <c r="DQ43" s="125"/>
      <c r="DR43" s="125"/>
      <c r="DS43" s="125"/>
      <c r="DT43" s="125"/>
      <c r="DU43" s="125"/>
      <c r="DV43" s="125"/>
      <c r="DW43" s="125"/>
      <c r="DX43" s="125"/>
      <c r="DY43" s="125"/>
      <c r="DZ43" s="125"/>
      <c r="EA43" s="125"/>
      <c r="EB43" s="125"/>
      <c r="EC43" s="125"/>
      <c r="ED43" s="125"/>
      <c r="EE43" s="125"/>
      <c r="EF43" s="125"/>
      <c r="EG43" s="125"/>
      <c r="EH43" s="125"/>
      <c r="EI43" s="125"/>
      <c r="EJ43" s="125"/>
      <c r="EK43" s="125"/>
      <c r="EL43" s="125"/>
      <c r="EM43" s="125"/>
      <c r="EN43" s="125"/>
      <c r="EO43" s="125"/>
      <c r="EP43" s="125"/>
      <c r="EQ43" s="125"/>
      <c r="ER43" s="125"/>
      <c r="ES43" s="125"/>
      <c r="ET43" s="125"/>
      <c r="EU43" s="125"/>
      <c r="EV43" s="125"/>
      <c r="EW43" s="125"/>
      <c r="EX43" s="125"/>
      <c r="EY43" s="125"/>
      <c r="EZ43" s="125"/>
      <c r="FA43" s="125"/>
      <c r="FB43" s="125"/>
      <c r="FC43" s="125"/>
      <c r="FD43" s="125"/>
      <c r="FE43" s="125"/>
      <c r="FF43" s="125"/>
      <c r="FG43" s="125"/>
      <c r="FH43" s="125"/>
      <c r="FI43" s="125"/>
      <c r="FJ43" s="125"/>
      <c r="FK43" s="125"/>
      <c r="FL43" s="125"/>
      <c r="FM43" s="125"/>
      <c r="FN43" s="125"/>
      <c r="FO43" s="125"/>
      <c r="FP43" s="125"/>
      <c r="FQ43" s="125"/>
      <c r="FR43" s="125"/>
      <c r="FS43" s="125"/>
      <c r="FT43" s="125"/>
      <c r="FU43" s="125"/>
      <c r="FV43" s="125"/>
      <c r="FW43" s="125"/>
      <c r="FX43" s="125"/>
      <c r="FY43" s="125"/>
      <c r="FZ43" s="125"/>
      <c r="GA43" s="125"/>
      <c r="GB43" s="125"/>
      <c r="GC43" s="125"/>
      <c r="GD43" s="125"/>
      <c r="GE43" s="125"/>
      <c r="GF43" s="125"/>
      <c r="GG43" s="125"/>
      <c r="GH43" s="125"/>
      <c r="GI43" s="125"/>
      <c r="GJ43" s="125"/>
      <c r="GK43" s="125"/>
      <c r="GL43" s="125"/>
      <c r="GM43" s="125"/>
      <c r="GN43" s="125"/>
      <c r="GO43" s="125"/>
      <c r="GP43" s="125"/>
      <c r="GQ43" s="125"/>
      <c r="GR43" s="125"/>
      <c r="GS43" s="125"/>
      <c r="GT43" s="125"/>
      <c r="GU43" s="125"/>
      <c r="GV43" s="125"/>
      <c r="GW43" s="125"/>
      <c r="GX43" s="125"/>
      <c r="GY43" s="125"/>
      <c r="GZ43" s="125"/>
      <c r="HA43" s="125"/>
      <c r="HB43" s="125"/>
      <c r="HC43" s="125"/>
      <c r="HD43" s="125"/>
      <c r="HE43" s="125"/>
      <c r="HF43" s="125"/>
      <c r="HG43" s="125"/>
      <c r="HH43" s="125"/>
      <c r="HI43" s="125"/>
      <c r="HJ43" s="125"/>
      <c r="HK43" s="125"/>
      <c r="HL43" s="125"/>
      <c r="HM43" s="125"/>
      <c r="HN43" s="125"/>
      <c r="HO43" s="125"/>
      <c r="HP43" s="125"/>
      <c r="HQ43" s="125"/>
      <c r="HR43" s="125"/>
      <c r="HS43" s="125"/>
      <c r="HT43" s="125"/>
      <c r="HU43" s="125"/>
      <c r="HV43" s="125"/>
      <c r="HW43" s="125"/>
      <c r="HX43" s="125"/>
      <c r="HY43" s="125"/>
      <c r="HZ43" s="125"/>
      <c r="IA43" s="125"/>
      <c r="IB43" s="125"/>
      <c r="IC43" s="125"/>
      <c r="ID43" s="125"/>
      <c r="IE43" s="125"/>
      <c r="IF43" s="125"/>
      <c r="IG43" s="125"/>
      <c r="IH43" s="125"/>
      <c r="II43" s="125"/>
      <c r="IJ43" s="125"/>
      <c r="IK43" s="125"/>
      <c r="IL43" s="125"/>
      <c r="IM43" s="125"/>
      <c r="IN43" s="125"/>
    </row>
    <row r="44" spans="1:248" s="128" customFormat="1" ht="16.5" customHeight="1" x14ac:dyDescent="0.35">
      <c r="A44" s="131"/>
      <c r="B44" s="134" t="s">
        <v>80</v>
      </c>
      <c r="C44" s="141" t="s">
        <v>101</v>
      </c>
      <c r="D44" s="142">
        <v>32</v>
      </c>
      <c r="E44" s="119" t="s">
        <v>79</v>
      </c>
      <c r="F44" s="121">
        <v>12500</v>
      </c>
      <c r="G44" s="122">
        <f>+F44*D44</f>
        <v>400000</v>
      </c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  <c r="BN44" s="125"/>
      <c r="BO44" s="125"/>
      <c r="BP44" s="125"/>
      <c r="BQ44" s="125"/>
      <c r="BR44" s="125"/>
      <c r="BS44" s="125"/>
      <c r="BT44" s="125"/>
      <c r="BU44" s="125"/>
      <c r="BV44" s="125"/>
      <c r="BW44" s="125"/>
      <c r="BX44" s="125"/>
      <c r="BY44" s="125"/>
      <c r="BZ44" s="125"/>
      <c r="CA44" s="125"/>
      <c r="CB44" s="125"/>
      <c r="CC44" s="125"/>
      <c r="CD44" s="125"/>
      <c r="CE44" s="125"/>
      <c r="CF44" s="125"/>
      <c r="CG44" s="125"/>
      <c r="CH44" s="125"/>
      <c r="CI44" s="125"/>
      <c r="CJ44" s="125"/>
      <c r="CK44" s="125"/>
      <c r="CL44" s="125"/>
      <c r="CM44" s="125"/>
      <c r="CN44" s="125"/>
      <c r="CO44" s="125"/>
      <c r="CP44" s="125"/>
      <c r="CQ44" s="125"/>
      <c r="CR44" s="125"/>
      <c r="CS44" s="125"/>
      <c r="CT44" s="125"/>
      <c r="CU44" s="125"/>
      <c r="CV44" s="125"/>
      <c r="CW44" s="125"/>
      <c r="CX44" s="125"/>
      <c r="CY44" s="125"/>
      <c r="CZ44" s="125"/>
      <c r="DA44" s="125"/>
      <c r="DB44" s="125"/>
      <c r="DC44" s="125"/>
      <c r="DD44" s="125"/>
      <c r="DE44" s="125"/>
      <c r="DF44" s="125"/>
      <c r="DG44" s="125"/>
      <c r="DH44" s="125"/>
      <c r="DI44" s="125"/>
      <c r="DJ44" s="125"/>
      <c r="DK44" s="125"/>
      <c r="DL44" s="125"/>
      <c r="DM44" s="125"/>
      <c r="DN44" s="125"/>
      <c r="DO44" s="125"/>
      <c r="DP44" s="125"/>
      <c r="DQ44" s="125"/>
      <c r="DR44" s="125"/>
      <c r="DS44" s="125"/>
      <c r="DT44" s="125"/>
      <c r="DU44" s="125"/>
      <c r="DV44" s="125"/>
      <c r="DW44" s="125"/>
      <c r="DX44" s="125"/>
      <c r="DY44" s="125"/>
      <c r="DZ44" s="125"/>
      <c r="EA44" s="125"/>
      <c r="EB44" s="125"/>
      <c r="EC44" s="125"/>
      <c r="ED44" s="125"/>
      <c r="EE44" s="125"/>
      <c r="EF44" s="125"/>
      <c r="EG44" s="125"/>
      <c r="EH44" s="125"/>
      <c r="EI44" s="125"/>
      <c r="EJ44" s="125"/>
      <c r="EK44" s="125"/>
      <c r="EL44" s="125"/>
      <c r="EM44" s="125"/>
      <c r="EN44" s="125"/>
      <c r="EO44" s="125"/>
      <c r="EP44" s="125"/>
      <c r="EQ44" s="125"/>
      <c r="ER44" s="125"/>
      <c r="ES44" s="125"/>
      <c r="ET44" s="125"/>
      <c r="EU44" s="125"/>
      <c r="EV44" s="125"/>
      <c r="EW44" s="125"/>
      <c r="EX44" s="125"/>
      <c r="EY44" s="125"/>
      <c r="EZ44" s="125"/>
      <c r="FA44" s="125"/>
      <c r="FB44" s="125"/>
      <c r="FC44" s="125"/>
      <c r="FD44" s="125"/>
      <c r="FE44" s="125"/>
      <c r="FF44" s="125"/>
      <c r="FG44" s="125"/>
      <c r="FH44" s="125"/>
      <c r="FI44" s="125"/>
      <c r="FJ44" s="125"/>
      <c r="FK44" s="125"/>
      <c r="FL44" s="125"/>
      <c r="FM44" s="125"/>
      <c r="FN44" s="125"/>
      <c r="FO44" s="125"/>
      <c r="FP44" s="125"/>
      <c r="FQ44" s="125"/>
      <c r="FR44" s="125"/>
      <c r="FS44" s="125"/>
      <c r="FT44" s="125"/>
      <c r="FU44" s="125"/>
      <c r="FV44" s="125"/>
      <c r="FW44" s="125"/>
      <c r="FX44" s="125"/>
      <c r="FY44" s="125"/>
      <c r="FZ44" s="125"/>
      <c r="GA44" s="125"/>
      <c r="GB44" s="125"/>
      <c r="GC44" s="125"/>
      <c r="GD44" s="125"/>
      <c r="GE44" s="125"/>
      <c r="GF44" s="125"/>
      <c r="GG44" s="125"/>
      <c r="GH44" s="125"/>
      <c r="GI44" s="125"/>
      <c r="GJ44" s="125"/>
      <c r="GK44" s="125"/>
      <c r="GL44" s="125"/>
      <c r="GM44" s="125"/>
      <c r="GN44" s="125"/>
      <c r="GO44" s="125"/>
      <c r="GP44" s="125"/>
      <c r="GQ44" s="125"/>
      <c r="GR44" s="125"/>
      <c r="GS44" s="125"/>
      <c r="GT44" s="125"/>
      <c r="GU44" s="125"/>
      <c r="GV44" s="125"/>
      <c r="GW44" s="125"/>
      <c r="GX44" s="125"/>
      <c r="GY44" s="125"/>
      <c r="GZ44" s="125"/>
      <c r="HA44" s="125"/>
      <c r="HB44" s="125"/>
      <c r="HC44" s="125"/>
      <c r="HD44" s="125"/>
      <c r="HE44" s="125"/>
      <c r="HF44" s="125"/>
      <c r="HG44" s="125"/>
      <c r="HH44" s="125"/>
      <c r="HI44" s="125"/>
      <c r="HJ44" s="125"/>
      <c r="HK44" s="125"/>
      <c r="HL44" s="125"/>
      <c r="HM44" s="125"/>
      <c r="HN44" s="125"/>
      <c r="HO44" s="125"/>
      <c r="HP44" s="125"/>
      <c r="HQ44" s="125"/>
      <c r="HR44" s="125"/>
      <c r="HS44" s="125"/>
      <c r="HT44" s="125"/>
      <c r="HU44" s="125"/>
      <c r="HV44" s="125"/>
      <c r="HW44" s="125"/>
      <c r="HX44" s="125"/>
      <c r="HY44" s="125"/>
      <c r="HZ44" s="125"/>
      <c r="IA44" s="125"/>
      <c r="IB44" s="125"/>
      <c r="IC44" s="125"/>
      <c r="ID44" s="125"/>
      <c r="IE44" s="125"/>
      <c r="IF44" s="125"/>
      <c r="IG44" s="125"/>
      <c r="IH44" s="125"/>
      <c r="II44" s="125"/>
      <c r="IJ44" s="125"/>
      <c r="IK44" s="125"/>
      <c r="IL44" s="125"/>
      <c r="IM44" s="125"/>
      <c r="IN44" s="125"/>
    </row>
    <row r="45" spans="1:248" ht="13.5" customHeight="1" x14ac:dyDescent="0.35">
      <c r="A45" s="33"/>
      <c r="B45" s="14" t="s">
        <v>29</v>
      </c>
      <c r="C45" s="15"/>
      <c r="D45" s="15"/>
      <c r="E45" s="15"/>
      <c r="F45" s="16"/>
      <c r="G45" s="58">
        <f>SUM(G39:G44)</f>
        <v>1150300</v>
      </c>
    </row>
    <row r="46" spans="1:248" ht="12" customHeight="1" x14ac:dyDescent="0.35">
      <c r="A46" s="28"/>
      <c r="B46" s="44"/>
      <c r="C46" s="45"/>
      <c r="D46" s="45"/>
      <c r="E46" s="47"/>
      <c r="F46" s="46"/>
      <c r="G46" s="46"/>
    </row>
    <row r="47" spans="1:248" ht="12" customHeight="1" x14ac:dyDescent="0.35">
      <c r="A47" s="33"/>
      <c r="B47" s="6" t="s">
        <v>30</v>
      </c>
      <c r="C47" s="7"/>
      <c r="D47" s="8"/>
      <c r="E47" s="8"/>
      <c r="F47" s="9"/>
      <c r="G47" s="9"/>
    </row>
    <row r="48" spans="1:248" ht="24" customHeight="1" x14ac:dyDescent="0.35">
      <c r="A48" s="33"/>
      <c r="B48" s="17" t="s">
        <v>31</v>
      </c>
      <c r="C48" s="18" t="s">
        <v>27</v>
      </c>
      <c r="D48" s="18" t="s">
        <v>28</v>
      </c>
      <c r="E48" s="17" t="s">
        <v>16</v>
      </c>
      <c r="F48" s="18" t="s">
        <v>17</v>
      </c>
      <c r="G48" s="17" t="s">
        <v>18</v>
      </c>
    </row>
    <row r="49" spans="1:7" ht="12.75" customHeight="1" x14ac:dyDescent="0.35">
      <c r="A49" s="39"/>
      <c r="B49" s="77"/>
      <c r="C49" s="78"/>
      <c r="D49" s="34"/>
      <c r="E49" s="52"/>
      <c r="F49" s="79"/>
      <c r="G49" s="34"/>
    </row>
    <row r="50" spans="1:7" ht="13.5" customHeight="1" x14ac:dyDescent="0.35">
      <c r="A50" s="33"/>
      <c r="B50" s="14" t="s">
        <v>54</v>
      </c>
      <c r="C50" s="59"/>
      <c r="D50" s="59"/>
      <c r="E50" s="59"/>
      <c r="F50" s="60"/>
      <c r="G50" s="61">
        <f>+G49</f>
        <v>0</v>
      </c>
    </row>
    <row r="51" spans="1:7" ht="12" customHeight="1" x14ac:dyDescent="0.35">
      <c r="A51" s="28"/>
      <c r="B51" s="48"/>
      <c r="C51" s="48"/>
      <c r="D51" s="48"/>
      <c r="E51" s="48"/>
      <c r="F51" s="49"/>
      <c r="G51" s="49"/>
    </row>
    <row r="52" spans="1:7" ht="12" customHeight="1" x14ac:dyDescent="0.35">
      <c r="A52" s="50"/>
      <c r="B52" s="23" t="s">
        <v>32</v>
      </c>
      <c r="C52" s="24"/>
      <c r="D52" s="24"/>
      <c r="E52" s="24"/>
      <c r="F52" s="24"/>
      <c r="G52" s="54">
        <f>G24+G35+G45+G50+G29</f>
        <v>1450300</v>
      </c>
    </row>
    <row r="53" spans="1:7" ht="12" customHeight="1" x14ac:dyDescent="0.35">
      <c r="A53" s="50"/>
      <c r="B53" s="25" t="s">
        <v>33</v>
      </c>
      <c r="C53" s="20"/>
      <c r="D53" s="20"/>
      <c r="E53" s="20"/>
      <c r="F53" s="20"/>
      <c r="G53" s="55">
        <f>G52*0.05</f>
        <v>72515</v>
      </c>
    </row>
    <row r="54" spans="1:7" ht="12" customHeight="1" x14ac:dyDescent="0.35">
      <c r="A54" s="50"/>
      <c r="B54" s="26" t="s">
        <v>34</v>
      </c>
      <c r="C54" s="19"/>
      <c r="D54" s="19"/>
      <c r="E54" s="19"/>
      <c r="F54" s="19"/>
      <c r="G54" s="56">
        <f>G53+G52</f>
        <v>1522815</v>
      </c>
    </row>
    <row r="55" spans="1:7" ht="12" customHeight="1" x14ac:dyDescent="0.35">
      <c r="A55" s="50"/>
      <c r="B55" s="25" t="s">
        <v>35</v>
      </c>
      <c r="C55" s="20"/>
      <c r="D55" s="20"/>
      <c r="E55" s="20"/>
      <c r="F55" s="20"/>
      <c r="G55" s="55">
        <f>G12</f>
        <v>6900000</v>
      </c>
    </row>
    <row r="56" spans="1:7" ht="12" customHeight="1" x14ac:dyDescent="0.35">
      <c r="A56" s="50"/>
      <c r="B56" s="27" t="s">
        <v>36</v>
      </c>
      <c r="C56" s="80"/>
      <c r="D56" s="80"/>
      <c r="E56" s="80"/>
      <c r="F56" s="80"/>
      <c r="G56" s="57">
        <f>G55-G54</f>
        <v>5377185</v>
      </c>
    </row>
    <row r="57" spans="1:7" ht="12" customHeight="1" x14ac:dyDescent="0.35">
      <c r="A57" s="50"/>
      <c r="B57" s="81" t="s">
        <v>56</v>
      </c>
      <c r="C57" s="82"/>
      <c r="D57" s="82"/>
      <c r="E57" s="82"/>
      <c r="F57" s="82"/>
      <c r="G57" s="21"/>
    </row>
    <row r="58" spans="1:7" ht="12.75" customHeight="1" thickBot="1" x14ac:dyDescent="0.4">
      <c r="A58" s="50"/>
      <c r="B58" s="83"/>
      <c r="C58" s="82"/>
      <c r="D58" s="82"/>
      <c r="E58" s="82"/>
      <c r="F58" s="82"/>
      <c r="G58" s="21"/>
    </row>
    <row r="59" spans="1:7" ht="12" customHeight="1" x14ac:dyDescent="0.35">
      <c r="A59" s="50"/>
      <c r="B59" s="84" t="s">
        <v>57</v>
      </c>
      <c r="C59" s="85"/>
      <c r="D59" s="85"/>
      <c r="E59" s="85"/>
      <c r="F59" s="86"/>
      <c r="G59" s="21"/>
    </row>
    <row r="60" spans="1:7" ht="12" customHeight="1" x14ac:dyDescent="0.35">
      <c r="A60" s="50"/>
      <c r="B60" s="87" t="s">
        <v>37</v>
      </c>
      <c r="C60" s="83"/>
      <c r="D60" s="83"/>
      <c r="E60" s="83"/>
      <c r="F60" s="88"/>
      <c r="G60" s="21"/>
    </row>
    <row r="61" spans="1:7" ht="12" customHeight="1" x14ac:dyDescent="0.35">
      <c r="A61" s="50"/>
      <c r="B61" s="87" t="s">
        <v>38</v>
      </c>
      <c r="C61" s="83"/>
      <c r="D61" s="83"/>
      <c r="E61" s="83"/>
      <c r="F61" s="88"/>
      <c r="G61" s="21"/>
    </row>
    <row r="62" spans="1:7" ht="12" customHeight="1" x14ac:dyDescent="0.35">
      <c r="A62" s="50"/>
      <c r="B62" s="87" t="s">
        <v>39</v>
      </c>
      <c r="C62" s="83"/>
      <c r="D62" s="83"/>
      <c r="E62" s="83"/>
      <c r="F62" s="88"/>
      <c r="G62" s="21"/>
    </row>
    <row r="63" spans="1:7" ht="12" customHeight="1" x14ac:dyDescent="0.35">
      <c r="A63" s="50"/>
      <c r="B63" s="87" t="s">
        <v>40</v>
      </c>
      <c r="C63" s="83"/>
      <c r="D63" s="83"/>
      <c r="E63" s="83"/>
      <c r="F63" s="88"/>
      <c r="G63" s="21"/>
    </row>
    <row r="64" spans="1:7" ht="12" customHeight="1" x14ac:dyDescent="0.35">
      <c r="A64" s="50"/>
      <c r="B64" s="87" t="s">
        <v>41</v>
      </c>
      <c r="C64" s="83"/>
      <c r="D64" s="83"/>
      <c r="E64" s="83"/>
      <c r="F64" s="88"/>
      <c r="G64" s="21"/>
    </row>
    <row r="65" spans="1:7" ht="12.75" customHeight="1" thickBot="1" x14ac:dyDescent="0.4">
      <c r="A65" s="50"/>
      <c r="B65" s="89" t="s">
        <v>42</v>
      </c>
      <c r="C65" s="90"/>
      <c r="D65" s="90"/>
      <c r="E65" s="90"/>
      <c r="F65" s="91"/>
      <c r="G65" s="21"/>
    </row>
    <row r="66" spans="1:7" ht="12.75" customHeight="1" x14ac:dyDescent="0.35">
      <c r="A66" s="50"/>
      <c r="B66" s="83"/>
      <c r="C66" s="83"/>
      <c r="D66" s="83"/>
      <c r="E66" s="83"/>
      <c r="F66" s="83"/>
      <c r="G66" s="21"/>
    </row>
    <row r="67" spans="1:7" ht="15" customHeight="1" thickBot="1" x14ac:dyDescent="0.4">
      <c r="A67" s="50"/>
      <c r="B67" s="161" t="s">
        <v>43</v>
      </c>
      <c r="C67" s="162"/>
      <c r="D67" s="92"/>
      <c r="E67" s="93"/>
      <c r="F67" s="93"/>
      <c r="G67" s="21"/>
    </row>
    <row r="68" spans="1:7" ht="12" customHeight="1" x14ac:dyDescent="0.35">
      <c r="A68" s="50"/>
      <c r="B68" s="94" t="s">
        <v>31</v>
      </c>
      <c r="C68" s="95" t="s">
        <v>44</v>
      </c>
      <c r="D68" s="96" t="s">
        <v>45</v>
      </c>
      <c r="E68" s="93"/>
      <c r="F68" s="93"/>
      <c r="G68" s="21"/>
    </row>
    <row r="69" spans="1:7" ht="12" customHeight="1" x14ac:dyDescent="0.35">
      <c r="A69" s="50"/>
      <c r="B69" s="97" t="s">
        <v>46</v>
      </c>
      <c r="C69" s="98">
        <f>+G24</f>
        <v>300000</v>
      </c>
      <c r="D69" s="99">
        <f>(C69/C75)</f>
        <v>0.1970035756148974</v>
      </c>
      <c r="E69" s="93"/>
      <c r="F69" s="93"/>
      <c r="G69" s="21"/>
    </row>
    <row r="70" spans="1:7" ht="12" customHeight="1" x14ac:dyDescent="0.35">
      <c r="A70" s="50"/>
      <c r="B70" s="97" t="s">
        <v>47</v>
      </c>
      <c r="C70" s="100">
        <f>+G29</f>
        <v>0</v>
      </c>
      <c r="D70" s="99">
        <v>0</v>
      </c>
      <c r="E70" s="93"/>
      <c r="F70" s="93"/>
      <c r="G70" s="21"/>
    </row>
    <row r="71" spans="1:7" ht="12" customHeight="1" x14ac:dyDescent="0.35">
      <c r="A71" s="50"/>
      <c r="B71" s="97" t="s">
        <v>48</v>
      </c>
      <c r="C71" s="98">
        <f>+G35</f>
        <v>0</v>
      </c>
      <c r="D71" s="99">
        <f>(C71/C75)</f>
        <v>0</v>
      </c>
      <c r="E71" s="93"/>
      <c r="F71" s="93"/>
      <c r="G71" s="21"/>
    </row>
    <row r="72" spans="1:7" ht="12" customHeight="1" x14ac:dyDescent="0.35">
      <c r="A72" s="50"/>
      <c r="B72" s="97" t="s">
        <v>26</v>
      </c>
      <c r="C72" s="98">
        <f>+G45</f>
        <v>1150300</v>
      </c>
      <c r="D72" s="99">
        <f>(C72/C75)</f>
        <v>0.75537737676605499</v>
      </c>
      <c r="E72" s="93"/>
      <c r="F72" s="93"/>
      <c r="G72" s="21"/>
    </row>
    <row r="73" spans="1:7" ht="12" customHeight="1" x14ac:dyDescent="0.35">
      <c r="A73" s="50"/>
      <c r="B73" s="97" t="s">
        <v>49</v>
      </c>
      <c r="C73" s="101">
        <f>+G50</f>
        <v>0</v>
      </c>
      <c r="D73" s="99">
        <f>(C73/C75)</f>
        <v>0</v>
      </c>
      <c r="E73" s="102"/>
      <c r="F73" s="102"/>
      <c r="G73" s="21"/>
    </row>
    <row r="74" spans="1:7" ht="12" customHeight="1" x14ac:dyDescent="0.35">
      <c r="A74" s="50"/>
      <c r="B74" s="97" t="s">
        <v>50</v>
      </c>
      <c r="C74" s="101">
        <f>+G53</f>
        <v>72515</v>
      </c>
      <c r="D74" s="99">
        <f>(C74/C75)</f>
        <v>4.7619047619047616E-2</v>
      </c>
      <c r="E74" s="102"/>
      <c r="F74" s="102"/>
      <c r="G74" s="21"/>
    </row>
    <row r="75" spans="1:7" ht="12.75" customHeight="1" thickBot="1" x14ac:dyDescent="0.4">
      <c r="A75" s="50"/>
      <c r="B75" s="103" t="s">
        <v>51</v>
      </c>
      <c r="C75" s="104">
        <f>SUM(C69:C74)</f>
        <v>1522815</v>
      </c>
      <c r="D75" s="105">
        <f>SUM(D69:D74)</f>
        <v>1</v>
      </c>
      <c r="E75" s="102"/>
      <c r="F75" s="102"/>
      <c r="G75" s="21"/>
    </row>
    <row r="76" spans="1:7" ht="12" customHeight="1" x14ac:dyDescent="0.35">
      <c r="A76" s="50"/>
      <c r="B76" s="83"/>
      <c r="C76" s="82"/>
      <c r="D76" s="82"/>
      <c r="E76" s="82"/>
      <c r="F76" s="82"/>
      <c r="G76" s="21"/>
    </row>
    <row r="77" spans="1:7" ht="12.75" customHeight="1" x14ac:dyDescent="0.35">
      <c r="A77" s="50"/>
      <c r="B77" s="106"/>
      <c r="C77" s="82"/>
      <c r="D77" s="82"/>
      <c r="E77" s="82"/>
      <c r="F77" s="82"/>
      <c r="G77" s="21"/>
    </row>
    <row r="78" spans="1:7" ht="12" customHeight="1" thickBot="1" x14ac:dyDescent="0.4">
      <c r="A78" s="51"/>
      <c r="B78" s="107"/>
      <c r="C78" s="108" t="s">
        <v>96</v>
      </c>
      <c r="D78" s="109"/>
      <c r="E78" s="110"/>
      <c r="F78" s="111"/>
      <c r="G78" s="21"/>
    </row>
    <row r="79" spans="1:7" ht="12" customHeight="1" x14ac:dyDescent="0.35">
      <c r="A79" s="50"/>
      <c r="B79" s="112" t="s">
        <v>99</v>
      </c>
      <c r="C79" s="159">
        <v>4600</v>
      </c>
      <c r="D79" s="159">
        <v>4800</v>
      </c>
      <c r="E79" s="160">
        <v>4900</v>
      </c>
      <c r="F79" s="113"/>
      <c r="G79" s="22"/>
    </row>
    <row r="80" spans="1:7" ht="12.75" customHeight="1" thickBot="1" x14ac:dyDescent="0.4">
      <c r="A80" s="50"/>
      <c r="B80" s="103" t="s">
        <v>97</v>
      </c>
      <c r="C80" s="104">
        <f>(G54/C79)</f>
        <v>331.04673913043479</v>
      </c>
      <c r="D80" s="104">
        <f>(G54/D79)</f>
        <v>317.25312500000001</v>
      </c>
      <c r="E80" s="114">
        <f>(G54/E79)</f>
        <v>310.77857142857141</v>
      </c>
      <c r="F80" s="113"/>
      <c r="G80" s="22"/>
    </row>
    <row r="81" spans="1:248" ht="15.65" customHeight="1" x14ac:dyDescent="0.35">
      <c r="A81" s="50"/>
      <c r="B81" s="81" t="s">
        <v>52</v>
      </c>
      <c r="C81" s="83"/>
      <c r="D81" s="83"/>
      <c r="E81" s="83"/>
      <c r="F81" s="83"/>
      <c r="G81" s="83"/>
    </row>
    <row r="82" spans="1:248" ht="11.25" customHeight="1" thickBot="1" x14ac:dyDescent="0.4"/>
    <row r="83" spans="1:248" ht="11.25" customHeight="1" x14ac:dyDescent="0.35">
      <c r="B83" s="158" t="s">
        <v>94</v>
      </c>
      <c r="C83" s="156"/>
      <c r="D83" s="156"/>
      <c r="E83" s="156"/>
      <c r="F83" s="156"/>
      <c r="G83" s="156"/>
      <c r="H83" s="157"/>
    </row>
    <row r="84" spans="1:248" s="128" customFormat="1" ht="16.5" customHeight="1" x14ac:dyDescent="0.35">
      <c r="A84" s="125"/>
      <c r="B84" s="143" t="s">
        <v>91</v>
      </c>
      <c r="C84" s="144"/>
      <c r="D84" s="144"/>
      <c r="E84" s="144"/>
      <c r="F84" s="144"/>
      <c r="G84" s="144"/>
      <c r="H84" s="14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  <c r="BL84" s="125"/>
      <c r="BM84" s="125"/>
      <c r="BN84" s="125"/>
      <c r="BO84" s="125"/>
      <c r="BP84" s="125"/>
      <c r="BQ84" s="125"/>
      <c r="BR84" s="125"/>
      <c r="BS84" s="125"/>
      <c r="BT84" s="125"/>
      <c r="BU84" s="125"/>
      <c r="BV84" s="125"/>
      <c r="BW84" s="125"/>
      <c r="BX84" s="125"/>
      <c r="BY84" s="125"/>
      <c r="BZ84" s="125"/>
      <c r="CA84" s="125"/>
      <c r="CB84" s="125"/>
      <c r="CC84" s="125"/>
      <c r="CD84" s="125"/>
      <c r="CE84" s="125"/>
      <c r="CF84" s="125"/>
      <c r="CG84" s="125"/>
      <c r="CH84" s="125"/>
      <c r="CI84" s="125"/>
      <c r="CJ84" s="125"/>
      <c r="CK84" s="125"/>
      <c r="CL84" s="125"/>
      <c r="CM84" s="125"/>
      <c r="CN84" s="125"/>
      <c r="CO84" s="125"/>
      <c r="CP84" s="125"/>
      <c r="CQ84" s="125"/>
      <c r="CR84" s="125"/>
      <c r="CS84" s="125"/>
      <c r="CT84" s="125"/>
      <c r="CU84" s="125"/>
      <c r="CV84" s="125"/>
      <c r="CW84" s="125"/>
      <c r="CX84" s="125"/>
      <c r="CY84" s="125"/>
      <c r="CZ84" s="125"/>
      <c r="DA84" s="125"/>
      <c r="DB84" s="125"/>
      <c r="DC84" s="125"/>
      <c r="DD84" s="125"/>
      <c r="DE84" s="125"/>
      <c r="DF84" s="125"/>
      <c r="DG84" s="125"/>
      <c r="DH84" s="125"/>
      <c r="DI84" s="125"/>
      <c r="DJ84" s="125"/>
      <c r="DK84" s="125"/>
      <c r="DL84" s="125"/>
      <c r="DM84" s="125"/>
      <c r="DN84" s="125"/>
      <c r="DO84" s="125"/>
      <c r="DP84" s="125"/>
      <c r="DQ84" s="125"/>
      <c r="DR84" s="125"/>
      <c r="DS84" s="125"/>
      <c r="DT84" s="125"/>
      <c r="DU84" s="125"/>
      <c r="DV84" s="125"/>
      <c r="DW84" s="125"/>
      <c r="DX84" s="125"/>
      <c r="DY84" s="125"/>
      <c r="DZ84" s="125"/>
      <c r="EA84" s="125"/>
      <c r="EB84" s="125"/>
      <c r="EC84" s="125"/>
      <c r="ED84" s="125"/>
      <c r="EE84" s="125"/>
      <c r="EF84" s="125"/>
      <c r="EG84" s="125"/>
      <c r="EH84" s="125"/>
      <c r="EI84" s="125"/>
      <c r="EJ84" s="125"/>
      <c r="EK84" s="125"/>
      <c r="EL84" s="125"/>
      <c r="EM84" s="125"/>
      <c r="EN84" s="125"/>
      <c r="EO84" s="125"/>
      <c r="EP84" s="125"/>
      <c r="EQ84" s="125"/>
      <c r="ER84" s="125"/>
      <c r="ES84" s="125"/>
      <c r="ET84" s="125"/>
      <c r="EU84" s="125"/>
      <c r="EV84" s="125"/>
      <c r="EW84" s="125"/>
      <c r="EX84" s="125"/>
      <c r="EY84" s="125"/>
      <c r="EZ84" s="125"/>
      <c r="FA84" s="125"/>
      <c r="FB84" s="125"/>
      <c r="FC84" s="125"/>
      <c r="FD84" s="125"/>
      <c r="FE84" s="125"/>
      <c r="FF84" s="125"/>
      <c r="FG84" s="125"/>
      <c r="FH84" s="125"/>
      <c r="FI84" s="125"/>
      <c r="FJ84" s="125"/>
      <c r="FK84" s="125"/>
      <c r="FL84" s="125"/>
      <c r="FM84" s="125"/>
      <c r="FN84" s="125"/>
      <c r="FO84" s="125"/>
      <c r="FP84" s="125"/>
      <c r="FQ84" s="125"/>
      <c r="FR84" s="125"/>
      <c r="FS84" s="125"/>
      <c r="FT84" s="125"/>
      <c r="FU84" s="125"/>
      <c r="FV84" s="125"/>
      <c r="FW84" s="125"/>
      <c r="FX84" s="125"/>
      <c r="FY84" s="125"/>
      <c r="FZ84" s="125"/>
      <c r="GA84" s="125"/>
      <c r="GB84" s="125"/>
      <c r="GC84" s="125"/>
      <c r="GD84" s="125"/>
      <c r="GE84" s="125"/>
      <c r="GF84" s="125"/>
      <c r="GG84" s="125"/>
      <c r="GH84" s="125"/>
      <c r="GI84" s="125"/>
      <c r="GJ84" s="125"/>
      <c r="GK84" s="125"/>
      <c r="GL84" s="125"/>
      <c r="GM84" s="125"/>
      <c r="GN84" s="125"/>
      <c r="GO84" s="125"/>
      <c r="GP84" s="125"/>
      <c r="GQ84" s="125"/>
      <c r="GR84" s="125"/>
      <c r="GS84" s="125"/>
      <c r="GT84" s="125"/>
      <c r="GU84" s="125"/>
      <c r="GV84" s="125"/>
      <c r="GW84" s="125"/>
      <c r="GX84" s="125"/>
      <c r="GY84" s="125"/>
      <c r="GZ84" s="125"/>
      <c r="HA84" s="125"/>
      <c r="HB84" s="125"/>
      <c r="HC84" s="125"/>
      <c r="HD84" s="125"/>
      <c r="HE84" s="125"/>
      <c r="HF84" s="125"/>
      <c r="HG84" s="125"/>
      <c r="HH84" s="125"/>
      <c r="HI84" s="125"/>
      <c r="HJ84" s="125"/>
      <c r="HK84" s="125"/>
      <c r="HL84" s="125"/>
      <c r="HM84" s="125"/>
      <c r="HN84" s="125"/>
      <c r="HO84" s="125"/>
      <c r="HP84" s="125"/>
      <c r="HQ84" s="125"/>
      <c r="HR84" s="125"/>
      <c r="HS84" s="125"/>
      <c r="HT84" s="125"/>
      <c r="HU84" s="125"/>
      <c r="HV84" s="125"/>
      <c r="HW84" s="125"/>
      <c r="HX84" s="125"/>
      <c r="HY84" s="125"/>
      <c r="HZ84" s="125"/>
      <c r="IA84" s="125"/>
      <c r="IB84" s="125"/>
      <c r="IC84" s="125"/>
      <c r="ID84" s="125"/>
      <c r="IE84" s="125"/>
      <c r="IF84" s="125"/>
      <c r="IG84" s="125"/>
      <c r="IH84" s="125"/>
      <c r="II84" s="125"/>
      <c r="IJ84" s="125"/>
      <c r="IK84" s="125"/>
      <c r="IL84" s="125"/>
      <c r="IM84" s="125"/>
      <c r="IN84" s="125"/>
    </row>
    <row r="85" spans="1:248" s="128" customFormat="1" ht="16.5" customHeight="1" x14ac:dyDescent="0.35">
      <c r="A85" s="125"/>
      <c r="B85" s="146" t="s">
        <v>82</v>
      </c>
      <c r="C85" s="116" t="s">
        <v>89</v>
      </c>
      <c r="D85" s="117" t="s">
        <v>90</v>
      </c>
      <c r="E85" s="116" t="s">
        <v>93</v>
      </c>
      <c r="F85" s="116" t="s">
        <v>88</v>
      </c>
      <c r="G85" s="116" t="s">
        <v>17</v>
      </c>
      <c r="H85" s="147" t="s">
        <v>18</v>
      </c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  <c r="BM85" s="125"/>
      <c r="BN85" s="125"/>
      <c r="BO85" s="125"/>
      <c r="BP85" s="125"/>
      <c r="BQ85" s="125"/>
      <c r="BR85" s="125"/>
      <c r="BS85" s="125"/>
      <c r="BT85" s="125"/>
      <c r="BU85" s="125"/>
      <c r="BV85" s="125"/>
      <c r="BW85" s="125"/>
      <c r="BX85" s="125"/>
      <c r="BY85" s="125"/>
      <c r="BZ85" s="125"/>
      <c r="CA85" s="125"/>
      <c r="CB85" s="125"/>
      <c r="CC85" s="125"/>
      <c r="CD85" s="125"/>
      <c r="CE85" s="125"/>
      <c r="CF85" s="125"/>
      <c r="CG85" s="125"/>
      <c r="CH85" s="125"/>
      <c r="CI85" s="125"/>
      <c r="CJ85" s="125"/>
      <c r="CK85" s="125"/>
      <c r="CL85" s="125"/>
      <c r="CM85" s="125"/>
      <c r="CN85" s="125"/>
      <c r="CO85" s="125"/>
      <c r="CP85" s="125"/>
      <c r="CQ85" s="125"/>
      <c r="CR85" s="125"/>
      <c r="CS85" s="125"/>
      <c r="CT85" s="125"/>
      <c r="CU85" s="125"/>
      <c r="CV85" s="125"/>
      <c r="CW85" s="125"/>
      <c r="CX85" s="125"/>
      <c r="CY85" s="125"/>
      <c r="CZ85" s="125"/>
      <c r="DA85" s="125"/>
      <c r="DB85" s="125"/>
      <c r="DC85" s="125"/>
      <c r="DD85" s="125"/>
      <c r="DE85" s="125"/>
      <c r="DF85" s="125"/>
      <c r="DG85" s="125"/>
      <c r="DH85" s="125"/>
      <c r="DI85" s="125"/>
      <c r="DJ85" s="125"/>
      <c r="DK85" s="125"/>
      <c r="DL85" s="125"/>
      <c r="DM85" s="125"/>
      <c r="DN85" s="125"/>
      <c r="DO85" s="125"/>
      <c r="DP85" s="125"/>
      <c r="DQ85" s="125"/>
      <c r="DR85" s="125"/>
      <c r="DS85" s="125"/>
      <c r="DT85" s="125"/>
      <c r="DU85" s="125"/>
      <c r="DV85" s="125"/>
      <c r="DW85" s="125"/>
      <c r="DX85" s="125"/>
      <c r="DY85" s="125"/>
      <c r="DZ85" s="125"/>
      <c r="EA85" s="125"/>
      <c r="EB85" s="125"/>
      <c r="EC85" s="125"/>
      <c r="ED85" s="125"/>
      <c r="EE85" s="125"/>
      <c r="EF85" s="125"/>
      <c r="EG85" s="125"/>
      <c r="EH85" s="125"/>
      <c r="EI85" s="125"/>
      <c r="EJ85" s="125"/>
      <c r="EK85" s="125"/>
      <c r="EL85" s="125"/>
      <c r="EM85" s="125"/>
      <c r="EN85" s="125"/>
      <c r="EO85" s="125"/>
      <c r="EP85" s="125"/>
      <c r="EQ85" s="125"/>
      <c r="ER85" s="125"/>
      <c r="ES85" s="125"/>
      <c r="ET85" s="125"/>
      <c r="EU85" s="125"/>
      <c r="EV85" s="125"/>
      <c r="EW85" s="125"/>
      <c r="EX85" s="125"/>
      <c r="EY85" s="125"/>
      <c r="EZ85" s="125"/>
      <c r="FA85" s="125"/>
      <c r="FB85" s="125"/>
      <c r="FC85" s="125"/>
      <c r="FD85" s="125"/>
      <c r="FE85" s="125"/>
      <c r="FF85" s="125"/>
      <c r="FG85" s="125"/>
      <c r="FH85" s="125"/>
      <c r="FI85" s="125"/>
      <c r="FJ85" s="125"/>
      <c r="FK85" s="125"/>
      <c r="FL85" s="125"/>
      <c r="FM85" s="125"/>
      <c r="FN85" s="125"/>
      <c r="FO85" s="125"/>
      <c r="FP85" s="125"/>
      <c r="FQ85" s="125"/>
      <c r="FR85" s="125"/>
      <c r="FS85" s="125"/>
      <c r="FT85" s="125"/>
      <c r="FU85" s="125"/>
      <c r="FV85" s="125"/>
      <c r="FW85" s="125"/>
      <c r="FX85" s="125"/>
      <c r="FY85" s="125"/>
      <c r="FZ85" s="125"/>
      <c r="GA85" s="125"/>
      <c r="GB85" s="125"/>
      <c r="GC85" s="125"/>
      <c r="GD85" s="125"/>
      <c r="GE85" s="125"/>
      <c r="GF85" s="125"/>
      <c r="GG85" s="125"/>
      <c r="GH85" s="125"/>
      <c r="GI85" s="125"/>
      <c r="GJ85" s="125"/>
      <c r="GK85" s="125"/>
      <c r="GL85" s="125"/>
      <c r="GM85" s="125"/>
      <c r="GN85" s="125"/>
      <c r="GO85" s="125"/>
      <c r="GP85" s="125"/>
      <c r="GQ85" s="125"/>
      <c r="GR85" s="125"/>
      <c r="GS85" s="125"/>
      <c r="GT85" s="125"/>
      <c r="GU85" s="125"/>
      <c r="GV85" s="125"/>
      <c r="GW85" s="125"/>
      <c r="GX85" s="125"/>
      <c r="GY85" s="125"/>
      <c r="GZ85" s="125"/>
      <c r="HA85" s="125"/>
      <c r="HB85" s="125"/>
      <c r="HC85" s="125"/>
      <c r="HD85" s="125"/>
      <c r="HE85" s="125"/>
      <c r="HF85" s="125"/>
      <c r="HG85" s="125"/>
      <c r="HH85" s="125"/>
      <c r="HI85" s="125"/>
      <c r="HJ85" s="125"/>
      <c r="HK85" s="125"/>
      <c r="HL85" s="125"/>
      <c r="HM85" s="125"/>
      <c r="HN85" s="125"/>
      <c r="HO85" s="125"/>
      <c r="HP85" s="125"/>
      <c r="HQ85" s="125"/>
      <c r="HR85" s="125"/>
      <c r="HS85" s="125"/>
      <c r="HT85" s="125"/>
      <c r="HU85" s="125"/>
      <c r="HV85" s="125"/>
      <c r="HW85" s="125"/>
      <c r="HX85" s="125"/>
      <c r="HY85" s="125"/>
      <c r="HZ85" s="125"/>
      <c r="IA85" s="125"/>
      <c r="IB85" s="125"/>
      <c r="IC85" s="125"/>
      <c r="ID85" s="125"/>
      <c r="IE85" s="125"/>
      <c r="IF85" s="125"/>
      <c r="IG85" s="125"/>
      <c r="IH85" s="125"/>
      <c r="II85" s="125"/>
      <c r="IJ85" s="125"/>
      <c r="IK85" s="125"/>
      <c r="IL85" s="125"/>
      <c r="IM85" s="125"/>
      <c r="IN85" s="125"/>
    </row>
    <row r="86" spans="1:248" s="128" customFormat="1" ht="16.5" customHeight="1" x14ac:dyDescent="0.35">
      <c r="A86" s="125"/>
      <c r="B86" s="148" t="s">
        <v>83</v>
      </c>
      <c r="C86" s="119" t="s">
        <v>84</v>
      </c>
      <c r="D86" s="120">
        <v>10</v>
      </c>
      <c r="E86" s="119">
        <v>300</v>
      </c>
      <c r="F86" s="119">
        <f>+E86*D86</f>
        <v>3000</v>
      </c>
      <c r="G86" s="121">
        <v>1500</v>
      </c>
      <c r="H86" s="149">
        <f>+G86*F86</f>
        <v>4500000</v>
      </c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  <c r="BO86" s="125"/>
      <c r="BP86" s="125"/>
      <c r="BQ86" s="125"/>
      <c r="BR86" s="125"/>
      <c r="BS86" s="125"/>
      <c r="BT86" s="125"/>
      <c r="BU86" s="125"/>
      <c r="BV86" s="125"/>
      <c r="BW86" s="125"/>
      <c r="BX86" s="125"/>
      <c r="BY86" s="125"/>
      <c r="BZ86" s="125"/>
      <c r="CA86" s="125"/>
      <c r="CB86" s="125"/>
      <c r="CC86" s="125"/>
      <c r="CD86" s="125"/>
      <c r="CE86" s="125"/>
      <c r="CF86" s="125"/>
      <c r="CG86" s="125"/>
      <c r="CH86" s="125"/>
      <c r="CI86" s="125"/>
      <c r="CJ86" s="125"/>
      <c r="CK86" s="125"/>
      <c r="CL86" s="125"/>
      <c r="CM86" s="125"/>
      <c r="CN86" s="125"/>
      <c r="CO86" s="125"/>
      <c r="CP86" s="125"/>
      <c r="CQ86" s="125"/>
      <c r="CR86" s="125"/>
      <c r="CS86" s="125"/>
      <c r="CT86" s="125"/>
      <c r="CU86" s="125"/>
      <c r="CV86" s="125"/>
      <c r="CW86" s="125"/>
      <c r="CX86" s="125"/>
      <c r="CY86" s="125"/>
      <c r="CZ86" s="125"/>
      <c r="DA86" s="125"/>
      <c r="DB86" s="125"/>
      <c r="DC86" s="125"/>
      <c r="DD86" s="125"/>
      <c r="DE86" s="125"/>
      <c r="DF86" s="125"/>
      <c r="DG86" s="125"/>
      <c r="DH86" s="125"/>
      <c r="DI86" s="125"/>
      <c r="DJ86" s="125"/>
      <c r="DK86" s="125"/>
      <c r="DL86" s="125"/>
      <c r="DM86" s="125"/>
      <c r="DN86" s="125"/>
      <c r="DO86" s="125"/>
      <c r="DP86" s="125"/>
      <c r="DQ86" s="125"/>
      <c r="DR86" s="125"/>
      <c r="DS86" s="125"/>
      <c r="DT86" s="125"/>
      <c r="DU86" s="125"/>
      <c r="DV86" s="125"/>
      <c r="DW86" s="125"/>
      <c r="DX86" s="125"/>
      <c r="DY86" s="125"/>
      <c r="DZ86" s="125"/>
      <c r="EA86" s="125"/>
      <c r="EB86" s="125"/>
      <c r="EC86" s="125"/>
      <c r="ED86" s="125"/>
      <c r="EE86" s="125"/>
      <c r="EF86" s="125"/>
      <c r="EG86" s="125"/>
      <c r="EH86" s="125"/>
      <c r="EI86" s="125"/>
      <c r="EJ86" s="125"/>
      <c r="EK86" s="125"/>
      <c r="EL86" s="125"/>
      <c r="EM86" s="125"/>
      <c r="EN86" s="125"/>
      <c r="EO86" s="125"/>
      <c r="EP86" s="125"/>
      <c r="EQ86" s="125"/>
      <c r="ER86" s="125"/>
      <c r="ES86" s="125"/>
      <c r="ET86" s="125"/>
      <c r="EU86" s="125"/>
      <c r="EV86" s="125"/>
      <c r="EW86" s="125"/>
      <c r="EX86" s="125"/>
      <c r="EY86" s="125"/>
      <c r="EZ86" s="125"/>
      <c r="FA86" s="125"/>
      <c r="FB86" s="125"/>
      <c r="FC86" s="125"/>
      <c r="FD86" s="125"/>
      <c r="FE86" s="125"/>
      <c r="FF86" s="125"/>
      <c r="FG86" s="125"/>
      <c r="FH86" s="125"/>
      <c r="FI86" s="125"/>
      <c r="FJ86" s="125"/>
      <c r="FK86" s="125"/>
      <c r="FL86" s="125"/>
      <c r="FM86" s="125"/>
      <c r="FN86" s="125"/>
      <c r="FO86" s="125"/>
      <c r="FP86" s="125"/>
      <c r="FQ86" s="125"/>
      <c r="FR86" s="125"/>
      <c r="FS86" s="125"/>
      <c r="FT86" s="125"/>
      <c r="FU86" s="125"/>
      <c r="FV86" s="125"/>
      <c r="FW86" s="125"/>
      <c r="FX86" s="125"/>
      <c r="FY86" s="125"/>
      <c r="FZ86" s="125"/>
      <c r="GA86" s="125"/>
      <c r="GB86" s="125"/>
      <c r="GC86" s="125"/>
      <c r="GD86" s="125"/>
      <c r="GE86" s="125"/>
      <c r="GF86" s="125"/>
      <c r="GG86" s="125"/>
      <c r="GH86" s="125"/>
      <c r="GI86" s="125"/>
      <c r="GJ86" s="125"/>
      <c r="GK86" s="125"/>
      <c r="GL86" s="125"/>
      <c r="GM86" s="125"/>
      <c r="GN86" s="125"/>
      <c r="GO86" s="125"/>
      <c r="GP86" s="125"/>
      <c r="GQ86" s="125"/>
      <c r="GR86" s="125"/>
      <c r="GS86" s="125"/>
      <c r="GT86" s="125"/>
      <c r="GU86" s="125"/>
      <c r="GV86" s="125"/>
      <c r="GW86" s="125"/>
      <c r="GX86" s="125"/>
      <c r="GY86" s="125"/>
      <c r="GZ86" s="125"/>
      <c r="HA86" s="125"/>
      <c r="HB86" s="125"/>
      <c r="HC86" s="125"/>
      <c r="HD86" s="125"/>
      <c r="HE86" s="125"/>
      <c r="HF86" s="125"/>
      <c r="HG86" s="125"/>
      <c r="HH86" s="125"/>
      <c r="HI86" s="125"/>
      <c r="HJ86" s="125"/>
      <c r="HK86" s="125"/>
      <c r="HL86" s="125"/>
      <c r="HM86" s="125"/>
      <c r="HN86" s="125"/>
      <c r="HO86" s="125"/>
      <c r="HP86" s="125"/>
      <c r="HQ86" s="125"/>
      <c r="HR86" s="125"/>
      <c r="HS86" s="125"/>
      <c r="HT86" s="125"/>
      <c r="HU86" s="125"/>
      <c r="HV86" s="125"/>
      <c r="HW86" s="125"/>
      <c r="HX86" s="125"/>
      <c r="HY86" s="125"/>
      <c r="HZ86" s="125"/>
      <c r="IA86" s="125"/>
      <c r="IB86" s="125"/>
      <c r="IC86" s="125"/>
      <c r="ID86" s="125"/>
      <c r="IE86" s="125"/>
      <c r="IF86" s="125"/>
      <c r="IG86" s="125"/>
      <c r="IH86" s="125"/>
      <c r="II86" s="125"/>
      <c r="IJ86" s="125"/>
      <c r="IK86" s="125"/>
      <c r="IL86" s="125"/>
      <c r="IM86" s="125"/>
      <c r="IN86" s="125"/>
    </row>
    <row r="87" spans="1:248" s="128" customFormat="1" ht="16.5" customHeight="1" x14ac:dyDescent="0.35">
      <c r="A87" s="125"/>
      <c r="B87" s="148" t="s">
        <v>85</v>
      </c>
      <c r="C87" s="119" t="s">
        <v>84</v>
      </c>
      <c r="D87" s="120">
        <v>2</v>
      </c>
      <c r="E87" s="119">
        <v>400</v>
      </c>
      <c r="F87" s="119">
        <f>+E87*D87</f>
        <v>800</v>
      </c>
      <c r="G87" s="121">
        <v>750</v>
      </c>
      <c r="H87" s="149">
        <f t="shared" ref="H87:H88" si="0">+G87*F87</f>
        <v>600000</v>
      </c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  <c r="BL87" s="125"/>
      <c r="BM87" s="125"/>
      <c r="BN87" s="125"/>
      <c r="BO87" s="125"/>
      <c r="BP87" s="125"/>
      <c r="BQ87" s="125"/>
      <c r="BR87" s="125"/>
      <c r="BS87" s="125"/>
      <c r="BT87" s="125"/>
      <c r="BU87" s="125"/>
      <c r="BV87" s="125"/>
      <c r="BW87" s="125"/>
      <c r="BX87" s="125"/>
      <c r="BY87" s="125"/>
      <c r="BZ87" s="125"/>
      <c r="CA87" s="125"/>
      <c r="CB87" s="125"/>
      <c r="CC87" s="125"/>
      <c r="CD87" s="125"/>
      <c r="CE87" s="125"/>
      <c r="CF87" s="125"/>
      <c r="CG87" s="125"/>
      <c r="CH87" s="125"/>
      <c r="CI87" s="125"/>
      <c r="CJ87" s="125"/>
      <c r="CK87" s="125"/>
      <c r="CL87" s="125"/>
      <c r="CM87" s="125"/>
      <c r="CN87" s="125"/>
      <c r="CO87" s="125"/>
      <c r="CP87" s="125"/>
      <c r="CQ87" s="125"/>
      <c r="CR87" s="125"/>
      <c r="CS87" s="125"/>
      <c r="CT87" s="125"/>
      <c r="CU87" s="125"/>
      <c r="CV87" s="125"/>
      <c r="CW87" s="125"/>
      <c r="CX87" s="125"/>
      <c r="CY87" s="125"/>
      <c r="CZ87" s="125"/>
      <c r="DA87" s="125"/>
      <c r="DB87" s="125"/>
      <c r="DC87" s="125"/>
      <c r="DD87" s="125"/>
      <c r="DE87" s="125"/>
      <c r="DF87" s="125"/>
      <c r="DG87" s="125"/>
      <c r="DH87" s="125"/>
      <c r="DI87" s="125"/>
      <c r="DJ87" s="125"/>
      <c r="DK87" s="125"/>
      <c r="DL87" s="125"/>
      <c r="DM87" s="125"/>
      <c r="DN87" s="125"/>
      <c r="DO87" s="125"/>
      <c r="DP87" s="125"/>
      <c r="DQ87" s="125"/>
      <c r="DR87" s="125"/>
      <c r="DS87" s="125"/>
      <c r="DT87" s="125"/>
      <c r="DU87" s="125"/>
      <c r="DV87" s="125"/>
      <c r="DW87" s="125"/>
      <c r="DX87" s="125"/>
      <c r="DY87" s="125"/>
      <c r="DZ87" s="125"/>
      <c r="EA87" s="125"/>
      <c r="EB87" s="125"/>
      <c r="EC87" s="125"/>
      <c r="ED87" s="125"/>
      <c r="EE87" s="125"/>
      <c r="EF87" s="125"/>
      <c r="EG87" s="125"/>
      <c r="EH87" s="125"/>
      <c r="EI87" s="125"/>
      <c r="EJ87" s="125"/>
      <c r="EK87" s="125"/>
      <c r="EL87" s="125"/>
      <c r="EM87" s="125"/>
      <c r="EN87" s="125"/>
      <c r="EO87" s="125"/>
      <c r="EP87" s="125"/>
      <c r="EQ87" s="125"/>
      <c r="ER87" s="125"/>
      <c r="ES87" s="125"/>
      <c r="ET87" s="125"/>
      <c r="EU87" s="125"/>
      <c r="EV87" s="125"/>
      <c r="EW87" s="125"/>
      <c r="EX87" s="125"/>
      <c r="EY87" s="125"/>
      <c r="EZ87" s="125"/>
      <c r="FA87" s="125"/>
      <c r="FB87" s="125"/>
      <c r="FC87" s="125"/>
      <c r="FD87" s="125"/>
      <c r="FE87" s="125"/>
      <c r="FF87" s="125"/>
      <c r="FG87" s="125"/>
      <c r="FH87" s="125"/>
      <c r="FI87" s="125"/>
      <c r="FJ87" s="125"/>
      <c r="FK87" s="125"/>
      <c r="FL87" s="125"/>
      <c r="FM87" s="125"/>
      <c r="FN87" s="125"/>
      <c r="FO87" s="125"/>
      <c r="FP87" s="125"/>
      <c r="FQ87" s="125"/>
      <c r="FR87" s="125"/>
      <c r="FS87" s="125"/>
      <c r="FT87" s="125"/>
      <c r="FU87" s="125"/>
      <c r="FV87" s="125"/>
      <c r="FW87" s="125"/>
      <c r="FX87" s="125"/>
      <c r="FY87" s="125"/>
      <c r="FZ87" s="125"/>
      <c r="GA87" s="125"/>
      <c r="GB87" s="125"/>
      <c r="GC87" s="125"/>
      <c r="GD87" s="125"/>
      <c r="GE87" s="125"/>
      <c r="GF87" s="125"/>
      <c r="GG87" s="125"/>
      <c r="GH87" s="125"/>
      <c r="GI87" s="125"/>
      <c r="GJ87" s="125"/>
      <c r="GK87" s="125"/>
      <c r="GL87" s="125"/>
      <c r="GM87" s="125"/>
      <c r="GN87" s="125"/>
      <c r="GO87" s="125"/>
      <c r="GP87" s="125"/>
      <c r="GQ87" s="125"/>
      <c r="GR87" s="125"/>
      <c r="GS87" s="125"/>
      <c r="GT87" s="125"/>
      <c r="GU87" s="125"/>
      <c r="GV87" s="125"/>
      <c r="GW87" s="125"/>
      <c r="GX87" s="125"/>
      <c r="GY87" s="125"/>
      <c r="GZ87" s="125"/>
      <c r="HA87" s="125"/>
      <c r="HB87" s="125"/>
      <c r="HC87" s="125"/>
      <c r="HD87" s="125"/>
      <c r="HE87" s="125"/>
      <c r="HF87" s="125"/>
      <c r="HG87" s="125"/>
      <c r="HH87" s="125"/>
      <c r="HI87" s="125"/>
      <c r="HJ87" s="125"/>
      <c r="HK87" s="125"/>
      <c r="HL87" s="125"/>
      <c r="HM87" s="125"/>
      <c r="HN87" s="125"/>
      <c r="HO87" s="125"/>
      <c r="HP87" s="125"/>
      <c r="HQ87" s="125"/>
      <c r="HR87" s="125"/>
      <c r="HS87" s="125"/>
      <c r="HT87" s="125"/>
      <c r="HU87" s="125"/>
      <c r="HV87" s="125"/>
      <c r="HW87" s="125"/>
      <c r="HX87" s="125"/>
      <c r="HY87" s="125"/>
      <c r="HZ87" s="125"/>
      <c r="IA87" s="125"/>
      <c r="IB87" s="125"/>
      <c r="IC87" s="125"/>
      <c r="ID87" s="125"/>
      <c r="IE87" s="125"/>
      <c r="IF87" s="125"/>
      <c r="IG87" s="125"/>
      <c r="IH87" s="125"/>
      <c r="II87" s="125"/>
      <c r="IJ87" s="125"/>
      <c r="IK87" s="125"/>
      <c r="IL87" s="125"/>
      <c r="IM87" s="125"/>
      <c r="IN87" s="125"/>
    </row>
    <row r="88" spans="1:248" s="128" customFormat="1" ht="16.5" customHeight="1" x14ac:dyDescent="0.35">
      <c r="A88" s="125"/>
      <c r="B88" s="148" t="s">
        <v>86</v>
      </c>
      <c r="C88" s="119" t="s">
        <v>84</v>
      </c>
      <c r="D88" s="123">
        <v>2</v>
      </c>
      <c r="E88" s="119">
        <v>400</v>
      </c>
      <c r="F88" s="119">
        <f>+E88*D88</f>
        <v>800</v>
      </c>
      <c r="G88" s="121">
        <v>1800</v>
      </c>
      <c r="H88" s="149">
        <f t="shared" si="0"/>
        <v>1440000</v>
      </c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125"/>
      <c r="BG88" s="125"/>
      <c r="BH88" s="125"/>
      <c r="BI88" s="125"/>
      <c r="BJ88" s="125"/>
      <c r="BK88" s="125"/>
      <c r="BL88" s="125"/>
      <c r="BM88" s="125"/>
      <c r="BN88" s="125"/>
      <c r="BO88" s="125"/>
      <c r="BP88" s="125"/>
      <c r="BQ88" s="125"/>
      <c r="BR88" s="125"/>
      <c r="BS88" s="125"/>
      <c r="BT88" s="125"/>
      <c r="BU88" s="125"/>
      <c r="BV88" s="125"/>
      <c r="BW88" s="125"/>
      <c r="BX88" s="125"/>
      <c r="BY88" s="125"/>
      <c r="BZ88" s="125"/>
      <c r="CA88" s="125"/>
      <c r="CB88" s="125"/>
      <c r="CC88" s="125"/>
      <c r="CD88" s="125"/>
      <c r="CE88" s="125"/>
      <c r="CF88" s="125"/>
      <c r="CG88" s="125"/>
      <c r="CH88" s="125"/>
      <c r="CI88" s="125"/>
      <c r="CJ88" s="125"/>
      <c r="CK88" s="125"/>
      <c r="CL88" s="125"/>
      <c r="CM88" s="125"/>
      <c r="CN88" s="125"/>
      <c r="CO88" s="125"/>
      <c r="CP88" s="125"/>
      <c r="CQ88" s="125"/>
      <c r="CR88" s="125"/>
      <c r="CS88" s="125"/>
      <c r="CT88" s="125"/>
      <c r="CU88" s="125"/>
      <c r="CV88" s="125"/>
      <c r="CW88" s="125"/>
      <c r="CX88" s="125"/>
      <c r="CY88" s="125"/>
      <c r="CZ88" s="125"/>
      <c r="DA88" s="125"/>
      <c r="DB88" s="125"/>
      <c r="DC88" s="125"/>
      <c r="DD88" s="125"/>
      <c r="DE88" s="125"/>
      <c r="DF88" s="125"/>
      <c r="DG88" s="125"/>
      <c r="DH88" s="125"/>
      <c r="DI88" s="125"/>
      <c r="DJ88" s="125"/>
      <c r="DK88" s="125"/>
      <c r="DL88" s="125"/>
      <c r="DM88" s="125"/>
      <c r="DN88" s="125"/>
      <c r="DO88" s="125"/>
      <c r="DP88" s="125"/>
      <c r="DQ88" s="125"/>
      <c r="DR88" s="125"/>
      <c r="DS88" s="125"/>
      <c r="DT88" s="125"/>
      <c r="DU88" s="125"/>
      <c r="DV88" s="125"/>
      <c r="DW88" s="125"/>
      <c r="DX88" s="125"/>
      <c r="DY88" s="125"/>
      <c r="DZ88" s="125"/>
      <c r="EA88" s="125"/>
      <c r="EB88" s="125"/>
      <c r="EC88" s="125"/>
      <c r="ED88" s="125"/>
      <c r="EE88" s="125"/>
      <c r="EF88" s="125"/>
      <c r="EG88" s="125"/>
      <c r="EH88" s="125"/>
      <c r="EI88" s="125"/>
      <c r="EJ88" s="125"/>
      <c r="EK88" s="125"/>
      <c r="EL88" s="125"/>
      <c r="EM88" s="125"/>
      <c r="EN88" s="125"/>
      <c r="EO88" s="125"/>
      <c r="EP88" s="125"/>
      <c r="EQ88" s="125"/>
      <c r="ER88" s="125"/>
      <c r="ES88" s="125"/>
      <c r="ET88" s="125"/>
      <c r="EU88" s="125"/>
      <c r="EV88" s="125"/>
      <c r="EW88" s="125"/>
      <c r="EX88" s="125"/>
      <c r="EY88" s="125"/>
      <c r="EZ88" s="125"/>
      <c r="FA88" s="125"/>
      <c r="FB88" s="125"/>
      <c r="FC88" s="125"/>
      <c r="FD88" s="125"/>
      <c r="FE88" s="125"/>
      <c r="FF88" s="125"/>
      <c r="FG88" s="125"/>
      <c r="FH88" s="125"/>
      <c r="FI88" s="125"/>
      <c r="FJ88" s="125"/>
      <c r="FK88" s="125"/>
      <c r="FL88" s="125"/>
      <c r="FM88" s="125"/>
      <c r="FN88" s="125"/>
      <c r="FO88" s="125"/>
      <c r="FP88" s="125"/>
      <c r="FQ88" s="125"/>
      <c r="FR88" s="125"/>
      <c r="FS88" s="125"/>
      <c r="FT88" s="125"/>
      <c r="FU88" s="125"/>
      <c r="FV88" s="125"/>
      <c r="FW88" s="125"/>
      <c r="FX88" s="125"/>
      <c r="FY88" s="125"/>
      <c r="FZ88" s="125"/>
      <c r="GA88" s="125"/>
      <c r="GB88" s="125"/>
      <c r="GC88" s="125"/>
      <c r="GD88" s="125"/>
      <c r="GE88" s="125"/>
      <c r="GF88" s="125"/>
      <c r="GG88" s="125"/>
      <c r="GH88" s="125"/>
      <c r="GI88" s="125"/>
      <c r="GJ88" s="125"/>
      <c r="GK88" s="125"/>
      <c r="GL88" s="125"/>
      <c r="GM88" s="125"/>
      <c r="GN88" s="125"/>
      <c r="GO88" s="125"/>
      <c r="GP88" s="125"/>
      <c r="GQ88" s="125"/>
      <c r="GR88" s="125"/>
      <c r="GS88" s="125"/>
      <c r="GT88" s="125"/>
      <c r="GU88" s="125"/>
      <c r="GV88" s="125"/>
      <c r="GW88" s="125"/>
      <c r="GX88" s="125"/>
      <c r="GY88" s="125"/>
      <c r="GZ88" s="125"/>
      <c r="HA88" s="125"/>
      <c r="HB88" s="125"/>
      <c r="HC88" s="125"/>
      <c r="HD88" s="125"/>
      <c r="HE88" s="125"/>
      <c r="HF88" s="125"/>
      <c r="HG88" s="125"/>
      <c r="HH88" s="125"/>
      <c r="HI88" s="125"/>
      <c r="HJ88" s="125"/>
      <c r="HK88" s="125"/>
      <c r="HL88" s="125"/>
      <c r="HM88" s="125"/>
      <c r="HN88" s="125"/>
      <c r="HO88" s="125"/>
      <c r="HP88" s="125"/>
      <c r="HQ88" s="125"/>
      <c r="HR88" s="125"/>
      <c r="HS88" s="125"/>
      <c r="HT88" s="125"/>
      <c r="HU88" s="125"/>
      <c r="HV88" s="125"/>
      <c r="HW88" s="125"/>
      <c r="HX88" s="125"/>
      <c r="HY88" s="125"/>
      <c r="HZ88" s="125"/>
      <c r="IA88" s="125"/>
      <c r="IB88" s="125"/>
      <c r="IC88" s="125"/>
      <c r="ID88" s="125"/>
      <c r="IE88" s="125"/>
      <c r="IF88" s="125"/>
      <c r="IG88" s="125"/>
      <c r="IH88" s="125"/>
      <c r="II88" s="125"/>
      <c r="IJ88" s="125"/>
      <c r="IK88" s="125"/>
      <c r="IL88" s="125"/>
      <c r="IM88" s="125"/>
      <c r="IN88" s="125"/>
    </row>
    <row r="89" spans="1:248" s="128" customFormat="1" ht="16.5" customHeight="1" x14ac:dyDescent="0.35">
      <c r="A89" s="125"/>
      <c r="B89" s="150" t="s">
        <v>87</v>
      </c>
      <c r="C89" s="124"/>
      <c r="D89" s="124"/>
      <c r="E89" s="124"/>
      <c r="F89" s="124">
        <f>SUM(F86:F88)</f>
        <v>4600</v>
      </c>
      <c r="G89" s="124"/>
      <c r="H89" s="151">
        <f>SUM(H86:H88)</f>
        <v>6540000</v>
      </c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  <c r="BM89" s="125"/>
      <c r="BN89" s="125"/>
      <c r="BO89" s="125"/>
      <c r="BP89" s="125"/>
      <c r="BQ89" s="125"/>
      <c r="BR89" s="125"/>
      <c r="BS89" s="125"/>
      <c r="BT89" s="125"/>
      <c r="BU89" s="125"/>
      <c r="BV89" s="125"/>
      <c r="BW89" s="125"/>
      <c r="BX89" s="125"/>
      <c r="BY89" s="125"/>
      <c r="BZ89" s="125"/>
      <c r="CA89" s="125"/>
      <c r="CB89" s="125"/>
      <c r="CC89" s="125"/>
      <c r="CD89" s="125"/>
      <c r="CE89" s="125"/>
      <c r="CF89" s="125"/>
      <c r="CG89" s="125"/>
      <c r="CH89" s="125"/>
      <c r="CI89" s="125"/>
      <c r="CJ89" s="125"/>
      <c r="CK89" s="125"/>
      <c r="CL89" s="125"/>
      <c r="CM89" s="125"/>
      <c r="CN89" s="125"/>
      <c r="CO89" s="125"/>
      <c r="CP89" s="125"/>
      <c r="CQ89" s="125"/>
      <c r="CR89" s="125"/>
      <c r="CS89" s="125"/>
      <c r="CT89" s="125"/>
      <c r="CU89" s="125"/>
      <c r="CV89" s="125"/>
      <c r="CW89" s="125"/>
      <c r="CX89" s="125"/>
      <c r="CY89" s="125"/>
      <c r="CZ89" s="125"/>
      <c r="DA89" s="125"/>
      <c r="DB89" s="125"/>
      <c r="DC89" s="125"/>
      <c r="DD89" s="125"/>
      <c r="DE89" s="125"/>
      <c r="DF89" s="125"/>
      <c r="DG89" s="125"/>
      <c r="DH89" s="125"/>
      <c r="DI89" s="125"/>
      <c r="DJ89" s="125"/>
      <c r="DK89" s="125"/>
      <c r="DL89" s="125"/>
      <c r="DM89" s="125"/>
      <c r="DN89" s="125"/>
      <c r="DO89" s="125"/>
      <c r="DP89" s="125"/>
      <c r="DQ89" s="125"/>
      <c r="DR89" s="125"/>
      <c r="DS89" s="125"/>
      <c r="DT89" s="125"/>
      <c r="DU89" s="125"/>
      <c r="DV89" s="125"/>
      <c r="DW89" s="125"/>
      <c r="DX89" s="125"/>
      <c r="DY89" s="125"/>
      <c r="DZ89" s="125"/>
      <c r="EA89" s="125"/>
      <c r="EB89" s="125"/>
      <c r="EC89" s="125"/>
      <c r="ED89" s="125"/>
      <c r="EE89" s="125"/>
      <c r="EF89" s="125"/>
      <c r="EG89" s="125"/>
      <c r="EH89" s="125"/>
      <c r="EI89" s="125"/>
      <c r="EJ89" s="125"/>
      <c r="EK89" s="125"/>
      <c r="EL89" s="125"/>
      <c r="EM89" s="125"/>
      <c r="EN89" s="125"/>
      <c r="EO89" s="125"/>
      <c r="EP89" s="125"/>
      <c r="EQ89" s="125"/>
      <c r="ER89" s="125"/>
      <c r="ES89" s="125"/>
      <c r="ET89" s="125"/>
      <c r="EU89" s="125"/>
      <c r="EV89" s="125"/>
      <c r="EW89" s="125"/>
      <c r="EX89" s="125"/>
      <c r="EY89" s="125"/>
      <c r="EZ89" s="125"/>
      <c r="FA89" s="125"/>
      <c r="FB89" s="125"/>
      <c r="FC89" s="125"/>
      <c r="FD89" s="125"/>
      <c r="FE89" s="125"/>
      <c r="FF89" s="125"/>
      <c r="FG89" s="125"/>
      <c r="FH89" s="125"/>
      <c r="FI89" s="125"/>
      <c r="FJ89" s="125"/>
      <c r="FK89" s="125"/>
      <c r="FL89" s="125"/>
      <c r="FM89" s="125"/>
      <c r="FN89" s="125"/>
      <c r="FO89" s="125"/>
      <c r="FP89" s="125"/>
      <c r="FQ89" s="125"/>
      <c r="FR89" s="125"/>
      <c r="FS89" s="125"/>
      <c r="FT89" s="125"/>
      <c r="FU89" s="125"/>
      <c r="FV89" s="125"/>
      <c r="FW89" s="125"/>
      <c r="FX89" s="125"/>
      <c r="FY89" s="125"/>
      <c r="FZ89" s="125"/>
      <c r="GA89" s="125"/>
      <c r="GB89" s="125"/>
      <c r="GC89" s="125"/>
      <c r="GD89" s="125"/>
      <c r="GE89" s="125"/>
      <c r="GF89" s="125"/>
      <c r="GG89" s="125"/>
      <c r="GH89" s="125"/>
      <c r="GI89" s="125"/>
      <c r="GJ89" s="125"/>
      <c r="GK89" s="125"/>
      <c r="GL89" s="125"/>
      <c r="GM89" s="125"/>
      <c r="GN89" s="125"/>
      <c r="GO89" s="125"/>
      <c r="GP89" s="125"/>
      <c r="GQ89" s="125"/>
      <c r="GR89" s="125"/>
      <c r="GS89" s="125"/>
      <c r="GT89" s="125"/>
      <c r="GU89" s="125"/>
      <c r="GV89" s="125"/>
      <c r="GW89" s="125"/>
      <c r="GX89" s="125"/>
      <c r="GY89" s="125"/>
      <c r="GZ89" s="125"/>
      <c r="HA89" s="125"/>
      <c r="HB89" s="125"/>
      <c r="HC89" s="125"/>
      <c r="HD89" s="125"/>
      <c r="HE89" s="125"/>
      <c r="HF89" s="125"/>
      <c r="HG89" s="125"/>
      <c r="HH89" s="125"/>
      <c r="HI89" s="125"/>
      <c r="HJ89" s="125"/>
      <c r="HK89" s="125"/>
      <c r="HL89" s="125"/>
      <c r="HM89" s="125"/>
      <c r="HN89" s="125"/>
      <c r="HO89" s="125"/>
      <c r="HP89" s="125"/>
      <c r="HQ89" s="125"/>
      <c r="HR89" s="125"/>
      <c r="HS89" s="125"/>
      <c r="HT89" s="125"/>
      <c r="HU89" s="125"/>
      <c r="HV89" s="125"/>
      <c r="HW89" s="125"/>
      <c r="HX89" s="125"/>
      <c r="HY89" s="125"/>
      <c r="HZ89" s="125"/>
      <c r="IA89" s="125"/>
      <c r="IB89" s="125"/>
      <c r="IC89" s="125"/>
      <c r="ID89" s="125"/>
      <c r="IE89" s="125"/>
      <c r="IF89" s="125"/>
      <c r="IG89" s="125"/>
      <c r="IH89" s="125"/>
      <c r="II89" s="125"/>
      <c r="IJ89" s="125"/>
      <c r="IK89" s="125"/>
      <c r="IL89" s="125"/>
      <c r="IM89" s="125"/>
      <c r="IN89" s="125"/>
    </row>
    <row r="90" spans="1:248" ht="11.25" customHeight="1" thickBot="1" x14ac:dyDescent="0.4">
      <c r="B90" s="152" t="s">
        <v>92</v>
      </c>
      <c r="C90" s="153"/>
      <c r="D90" s="154"/>
      <c r="E90" s="154"/>
      <c r="F90" s="154"/>
      <c r="G90" s="154"/>
      <c r="H90" s="155"/>
    </row>
    <row r="91" spans="1:248" ht="11.25" customHeight="1" x14ac:dyDescent="0.35">
      <c r="B91" s="125"/>
      <c r="C91" s="125"/>
      <c r="D91" s="125"/>
      <c r="E91" s="125"/>
      <c r="F91" s="125"/>
      <c r="G91" s="125"/>
      <c r="H91" s="125"/>
    </row>
    <row r="92" spans="1:248" ht="11.25" customHeight="1" x14ac:dyDescent="0.35">
      <c r="B92" s="125"/>
      <c r="C92" s="125"/>
      <c r="D92" s="125"/>
      <c r="E92" s="125"/>
      <c r="F92" s="125"/>
      <c r="G92" s="125"/>
      <c r="H92" s="125"/>
    </row>
  </sheetData>
  <mergeCells count="9">
    <mergeCell ref="B67:C6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2022-07-25T22:11:19Z</dcterms:modified>
</cp:coreProperties>
</file>