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2" documentId="11_1A137F381D565D8046132EDD173CA208F5198959" xr6:coauthVersionLast="47" xr6:coauthVersionMax="47" xr10:uidLastSave="{DF7CC462-7168-404F-B936-74C74D19DCF1}"/>
  <bookViews>
    <workbookView xWindow="0" yWindow="0" windowWidth="17340" windowHeight="11925" xr2:uid="{00000000-000D-0000-FFFF-FFFF00000000}"/>
  </bookViews>
  <sheets>
    <sheet name="bovin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G33" i="1"/>
  <c r="G31" i="1"/>
  <c r="G30" i="1"/>
  <c r="G37" i="1" s="1"/>
  <c r="C61" i="1" l="1"/>
  <c r="C59" i="1"/>
  <c r="C58" i="1"/>
  <c r="G12" i="1" l="1"/>
  <c r="G23" i="1" l="1"/>
  <c r="G22" i="1"/>
  <c r="G21" i="1"/>
  <c r="G43" i="1"/>
  <c r="G24" i="1" l="1"/>
  <c r="C60" i="1"/>
  <c r="G40" i="1" l="1"/>
  <c r="G41" i="1" s="1"/>
  <c r="C57" i="1"/>
  <c r="G42" i="1" l="1"/>
  <c r="D68" i="1" s="1"/>
  <c r="C62" i="1"/>
  <c r="C63" i="1" s="1"/>
  <c r="D57" i="1" s="1"/>
  <c r="E68" i="1" l="1"/>
  <c r="C68" i="1"/>
  <c r="G44" i="1"/>
  <c r="D60" i="1"/>
  <c r="D61" i="1"/>
  <c r="D59" i="1"/>
  <c r="D62" i="1"/>
  <c r="D63" i="1" l="1"/>
</calcChain>
</file>

<file path=xl/sharedStrings.xml><?xml version="1.0" encoding="utf-8"?>
<sst xmlns="http://schemas.openxmlformats.org/spreadsheetml/2006/main" count="91" uniqueCount="80">
  <si>
    <t>RUBRO O CULTIVO</t>
  </si>
  <si>
    <t>Bovinos</t>
  </si>
  <si>
    <t>RENDIMIENTO (kg/animal.)</t>
  </si>
  <si>
    <t>VARIEDAD</t>
  </si>
  <si>
    <t>Criollo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</si>
  <si>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</si>
  <si>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</si>
  <si>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</si>
  <si>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</si>
  <si>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</si>
  <si>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</si>
  <si>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</si>
  <si>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</si>
  <si>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</si>
  <si>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</si>
  <si>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</si>
  <si>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</si>
  <si>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</si>
  <si>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</si>
  <si>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</si>
  <si>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</si>
  <si>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</si>
  <si>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</si>
  <si>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</si>
  <si>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</si>
  <si>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</si>
  <si>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</si>
  <si>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</si>
  <si>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</si>
  <si>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</si>
  <si>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Desparasitación</t>
  </si>
  <si>
    <t>JH</t>
  </si>
  <si>
    <t>Abril-Septiembre</t>
  </si>
  <si>
    <t>Alimentación Suplementario</t>
  </si>
  <si>
    <t>Septiembre</t>
  </si>
  <si>
    <t>Vacunación</t>
  </si>
  <si>
    <t>Agosto</t>
  </si>
  <si>
    <t>Subtotal Jornadas Hombre</t>
  </si>
  <si>
    <t>INSUMOS</t>
  </si>
  <si>
    <t>Insumos</t>
  </si>
  <si>
    <t>Unidad (Kg/l/u)</t>
  </si>
  <si>
    <t>Cantidad (Kg/l/u)</t>
  </si>
  <si>
    <t>FARMACOS</t>
  </si>
  <si>
    <t>Clostribac 8</t>
  </si>
  <si>
    <t>cc</t>
  </si>
  <si>
    <t>Agosto-Septiembre</t>
  </si>
  <si>
    <t>Antiparasitario</t>
  </si>
  <si>
    <t>ALIMENTACION</t>
  </si>
  <si>
    <t>Fardo Trebol</t>
  </si>
  <si>
    <t>Fertilizantes</t>
  </si>
  <si>
    <t>fertilizacion predera</t>
  </si>
  <si>
    <t>kg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</si>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</sst>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1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0" fontId="18" fillId="10" borderId="55" xfId="0" applyFont="1" applyFill="1" applyBorder="1" applyAlignment="1">
      <alignment horizontal="right" wrapText="1"/>
    </xf>
    <xf numFmtId="0" fontId="18" fillId="10" borderId="56" xfId="0" applyFont="1" applyFill="1" applyBorder="1" applyAlignment="1">
      <alignment horizontal="right"/>
    </xf>
    <xf numFmtId="17" fontId="18" fillId="0" borderId="57" xfId="0" applyNumberFormat="1" applyFont="1" applyBorder="1" applyAlignment="1">
      <alignment horizontal="right"/>
    </xf>
    <xf numFmtId="3" fontId="18" fillId="10" borderId="55" xfId="0" applyNumberFormat="1" applyFont="1" applyFill="1" applyBorder="1" applyAlignment="1">
      <alignment horizontal="right"/>
    </xf>
    <xf numFmtId="17" fontId="18" fillId="10" borderId="58" xfId="0" applyNumberFormat="1" applyFont="1" applyFill="1" applyBorder="1" applyAlignment="1">
      <alignment horizontal="right"/>
    </xf>
    <xf numFmtId="3" fontId="18" fillId="10" borderId="58" xfId="0" applyNumberFormat="1" applyFont="1" applyFill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0" fontId="18" fillId="10" borderId="58" xfId="0" applyFont="1" applyFill="1" applyBorder="1" applyAlignment="1">
      <alignment horizontal="right"/>
    </xf>
    <xf numFmtId="0" fontId="18" fillId="0" borderId="59" xfId="0" applyFont="1" applyBorder="1" applyAlignment="1">
      <alignment horizontal="right"/>
    </xf>
    <xf numFmtId="0" fontId="20" fillId="0" borderId="60" xfId="1" applyFont="1" applyBorder="1" applyAlignment="1">
      <alignment horizontal="left"/>
    </xf>
    <xf numFmtId="0" fontId="21" fillId="0" borderId="61" xfId="1" applyFont="1" applyBorder="1" applyAlignment="1">
      <alignment horizontal="center"/>
    </xf>
    <xf numFmtId="3" fontId="20" fillId="0" borderId="61" xfId="1" applyNumberFormat="1" applyFont="1" applyBorder="1" applyAlignment="1">
      <alignment horizontal="center"/>
    </xf>
    <xf numFmtId="0" fontId="20" fillId="0" borderId="62" xfId="1" applyFont="1" applyBorder="1" applyAlignment="1">
      <alignment horizontal="left"/>
    </xf>
    <xf numFmtId="0" fontId="21" fillId="0" borderId="63" xfId="1" applyFont="1" applyBorder="1" applyAlignment="1">
      <alignment horizontal="center"/>
    </xf>
    <xf numFmtId="0" fontId="20" fillId="0" borderId="63" xfId="1" applyFont="1" applyBorder="1" applyAlignment="1">
      <alignment horizontal="center"/>
    </xf>
    <xf numFmtId="3" fontId="20" fillId="0" borderId="63" xfId="1" applyNumberFormat="1" applyFont="1" applyBorder="1" applyAlignment="1">
      <alignment horizontal="center"/>
    </xf>
    <xf numFmtId="0" fontId="21" fillId="0" borderId="64" xfId="1" applyFont="1" applyBorder="1" applyAlignment="1">
      <alignment horizontal="left"/>
    </xf>
    <xf numFmtId="0" fontId="21" fillId="0" borderId="65" xfId="1" applyFont="1" applyBorder="1" applyAlignment="1">
      <alignment horizontal="center"/>
    </xf>
    <xf numFmtId="0" fontId="20" fillId="0" borderId="65" xfId="1" applyFont="1" applyBorder="1" applyAlignment="1">
      <alignment horizontal="center"/>
    </xf>
    <xf numFmtId="3" fontId="21" fillId="0" borderId="65" xfId="1" applyNumberFormat="1" applyFont="1" applyBorder="1" applyAlignment="1">
      <alignment horizontal="center"/>
    </xf>
    <xf numFmtId="0" fontId="22" fillId="10" borderId="63" xfId="0" applyFont="1" applyFill="1" applyBorder="1" applyAlignment="1">
      <alignment horizontal="left" vertical="center" wrapText="1"/>
    </xf>
    <xf numFmtId="0" fontId="23" fillId="10" borderId="63" xfId="0" applyFont="1" applyFill="1" applyBorder="1" applyAlignment="1">
      <alignment horizontal="center" vertical="center" wrapText="1"/>
    </xf>
    <xf numFmtId="3" fontId="23" fillId="10" borderId="63" xfId="0" applyNumberFormat="1" applyFont="1" applyFill="1" applyBorder="1" applyAlignment="1">
      <alignment horizontal="center" vertical="center" wrapText="1"/>
    </xf>
    <xf numFmtId="0" fontId="21" fillId="0" borderId="63" xfId="1" applyFont="1" applyBorder="1" applyAlignment="1">
      <alignment horizontal="left"/>
    </xf>
    <xf numFmtId="3" fontId="21" fillId="0" borderId="63" xfId="1" applyNumberFormat="1" applyFont="1" applyBorder="1" applyAlignment="1">
      <alignment horizontal="center"/>
    </xf>
    <xf numFmtId="0" fontId="22" fillId="0" borderId="63" xfId="1" applyFont="1" applyBorder="1" applyAlignment="1">
      <alignment horizontal="left"/>
    </xf>
    <xf numFmtId="3" fontId="21" fillId="10" borderId="63" xfId="0" applyNumberFormat="1" applyFont="1" applyFill="1" applyBorder="1"/>
    <xf numFmtId="0" fontId="21" fillId="0" borderId="21" xfId="1" applyFont="1" applyAlignment="1">
      <alignment horizontal="left"/>
    </xf>
    <xf numFmtId="0" fontId="21" fillId="0" borderId="21" xfId="1" applyFont="1" applyAlignment="1">
      <alignment horizontal="center"/>
    </xf>
    <xf numFmtId="3" fontId="21" fillId="0" borderId="21" xfId="1" applyNumberFormat="1" applyFont="1" applyAlignment="1">
      <alignment horizontal="center"/>
    </xf>
    <xf numFmtId="3" fontId="21" fillId="10" borderId="21" xfId="0" applyNumberFormat="1" applyFont="1" applyFill="1" applyBorder="1"/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9"/>
  <sheetViews>
    <sheetView showGridLines="0" tabSelected="1" topLeftCell="B24" zoomScale="140" zoomScaleNormal="140" workbookViewId="0">
      <selection activeCell="F34" sqref="F34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1" t="s">
        <v>1</v>
      </c>
      <c r="D9" s="7"/>
      <c r="E9" s="136" t="s">
        <v>2</v>
      </c>
      <c r="F9" s="137"/>
      <c r="G9" s="104">
        <v>470</v>
      </c>
    </row>
    <row r="10" spans="1:7" ht="38.25" customHeight="1">
      <c r="A10" s="5"/>
      <c r="B10" s="8" t="s">
        <v>3</v>
      </c>
      <c r="C10" s="102" t="s">
        <v>4</v>
      </c>
      <c r="D10" s="9"/>
      <c r="E10" s="134" t="s">
        <v>5</v>
      </c>
      <c r="F10" s="135"/>
      <c r="G10" s="105">
        <v>44581</v>
      </c>
    </row>
    <row r="11" spans="1:7" ht="18" customHeight="1">
      <c r="A11" s="5"/>
      <c r="B11" s="8" t="s">
        <v>6</v>
      </c>
      <c r="C11" s="102" t="s">
        <v>7</v>
      </c>
      <c r="D11" s="9"/>
      <c r="E11" s="134" t="s">
        <v>8</v>
      </c>
      <c r="F11" s="135"/>
      <c r="G11" s="106">
        <v>1300</v>
      </c>
    </row>
    <row r="12" spans="1:7" ht="11.25" customHeight="1">
      <c r="A12" s="5"/>
      <c r="B12" s="8" t="s">
        <v>9</v>
      </c>
      <c r="C12" s="102" t="s">
        <v>10</v>
      </c>
      <c r="D12" s="9"/>
      <c r="E12" s="10" t="s">
        <v>11</v>
      </c>
      <c r="F12" s="11"/>
      <c r="G12" s="107">
        <f>G9*G11</f>
        <v>611000</v>
      </c>
    </row>
    <row r="13" spans="1:7" ht="11.25" customHeight="1">
      <c r="A13" s="5"/>
      <c r="B13" s="8" t="s">
        <v>12</v>
      </c>
      <c r="C13" s="102" t="s">
        <v>13</v>
      </c>
      <c r="D13" s="9"/>
      <c r="E13" s="134" t="s">
        <v>14</v>
      </c>
      <c r="F13" s="135"/>
      <c r="G13" s="108" t="s">
        <v>15</v>
      </c>
    </row>
    <row r="14" spans="1:7" ht="13.5" customHeight="1">
      <c r="A14" s="5"/>
      <c r="B14" s="8" t="s">
        <v>16</v>
      </c>
      <c r="C14" s="102" t="s">
        <v>17</v>
      </c>
      <c r="D14" s="9"/>
      <c r="E14" s="134" t="s">
        <v>18</v>
      </c>
      <c r="F14" s="135"/>
      <c r="G14" s="105"/>
    </row>
    <row r="15" spans="1:7" ht="25.5" customHeight="1" thickBot="1">
      <c r="A15" s="5"/>
      <c r="B15" s="8" t="s">
        <v>19</v>
      </c>
      <c r="C15" s="103">
        <v>44738</v>
      </c>
      <c r="D15" s="9"/>
      <c r="E15" s="140" t="s">
        <v>20</v>
      </c>
      <c r="F15" s="141"/>
      <c r="G15" s="109" t="s">
        <v>21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11" ht="12" customHeight="1">
      <c r="A17" s="18"/>
      <c r="B17" s="138" t="s">
        <v>22</v>
      </c>
      <c r="C17" s="139"/>
      <c r="D17" s="139"/>
      <c r="E17" s="139"/>
      <c r="F17" s="139"/>
      <c r="G17" s="139"/>
    </row>
    <row r="18" spans="1:11" ht="12" customHeight="1">
      <c r="A18" s="2"/>
      <c r="B18" s="19"/>
      <c r="C18" s="20"/>
      <c r="D18" s="20"/>
      <c r="E18" s="20"/>
      <c r="F18" s="21"/>
      <c r="G18" s="21"/>
    </row>
    <row r="19" spans="1:11" ht="12" customHeight="1">
      <c r="A19" s="5"/>
      <c r="B19" s="22" t="s">
        <v>23</v>
      </c>
      <c r="C19" s="23"/>
      <c r="D19" s="24"/>
      <c r="E19" s="24"/>
      <c r="F19" s="24"/>
      <c r="G19" s="24"/>
    </row>
    <row r="20" spans="1:11" ht="24" customHeight="1" thickBot="1">
      <c r="A20" s="18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11" ht="12.75" customHeight="1">
      <c r="A21" s="18"/>
      <c r="B21" s="110" t="s">
        <v>30</v>
      </c>
      <c r="C21" s="111" t="s">
        <v>31</v>
      </c>
      <c r="D21" s="111">
        <v>1</v>
      </c>
      <c r="E21" s="111" t="s">
        <v>32</v>
      </c>
      <c r="F21" s="112">
        <v>20000</v>
      </c>
      <c r="G21" s="12">
        <f>(D21*F21)</f>
        <v>20000</v>
      </c>
    </row>
    <row r="22" spans="1:11" ht="25.5" customHeight="1">
      <c r="A22" s="18"/>
      <c r="B22" s="113" t="s">
        <v>33</v>
      </c>
      <c r="C22" s="114" t="s">
        <v>31</v>
      </c>
      <c r="D22" s="114">
        <v>2.5</v>
      </c>
      <c r="E22" s="115" t="s">
        <v>34</v>
      </c>
      <c r="F22" s="116">
        <v>15000</v>
      </c>
      <c r="G22" s="12">
        <f>(D22*F22)</f>
        <v>37500</v>
      </c>
    </row>
    <row r="23" spans="1:11" ht="12.75" customHeight="1" thickBot="1">
      <c r="A23" s="18"/>
      <c r="B23" s="117" t="s">
        <v>35</v>
      </c>
      <c r="C23" s="118" t="s">
        <v>31</v>
      </c>
      <c r="D23" s="118">
        <v>2</v>
      </c>
      <c r="E23" s="119" t="s">
        <v>36</v>
      </c>
      <c r="F23" s="120">
        <v>20000</v>
      </c>
      <c r="G23" s="12">
        <f>(D23*F23)</f>
        <v>40000</v>
      </c>
    </row>
    <row r="24" spans="1:11" ht="12.75" customHeight="1">
      <c r="A24" s="18"/>
      <c r="B24" s="26" t="s">
        <v>37</v>
      </c>
      <c r="C24" s="27"/>
      <c r="D24" s="27"/>
      <c r="E24" s="27"/>
      <c r="F24" s="28"/>
      <c r="G24" s="29">
        <f>SUM(G21:G23)</f>
        <v>97500</v>
      </c>
    </row>
    <row r="25" spans="1:11" ht="12" customHeight="1">
      <c r="A25" s="2"/>
      <c r="B25" s="19"/>
      <c r="C25" s="21"/>
      <c r="D25" s="21"/>
      <c r="E25" s="21"/>
      <c r="F25" s="30"/>
      <c r="G25" s="30"/>
    </row>
    <row r="26" spans="1:11" ht="12" customHeight="1">
      <c r="A26" s="2"/>
      <c r="B26" s="35"/>
      <c r="C26" s="36"/>
      <c r="D26" s="36"/>
      <c r="E26" s="36"/>
      <c r="F26" s="37"/>
      <c r="G26" s="37"/>
    </row>
    <row r="27" spans="1:11" ht="12" customHeight="1">
      <c r="A27" s="5"/>
      <c r="B27" s="31" t="s">
        <v>38</v>
      </c>
      <c r="C27" s="32"/>
      <c r="D27" s="33"/>
      <c r="E27" s="33"/>
      <c r="F27" s="34"/>
      <c r="G27" s="34"/>
    </row>
    <row r="28" spans="1:11" ht="24" customHeight="1">
      <c r="A28" s="5"/>
      <c r="B28" s="38" t="s">
        <v>39</v>
      </c>
      <c r="C28" s="38" t="s">
        <v>40</v>
      </c>
      <c r="D28" s="38" t="s">
        <v>41</v>
      </c>
      <c r="E28" s="38" t="s">
        <v>27</v>
      </c>
      <c r="F28" s="38" t="s">
        <v>28</v>
      </c>
      <c r="G28" s="38" t="s">
        <v>29</v>
      </c>
      <c r="K28" s="100"/>
    </row>
    <row r="29" spans="1:11" ht="12.75" customHeight="1">
      <c r="A29" s="18"/>
      <c r="B29" s="121" t="s">
        <v>42</v>
      </c>
      <c r="C29" s="122"/>
      <c r="D29" s="122"/>
      <c r="E29" s="122"/>
      <c r="F29" s="123"/>
      <c r="G29" s="123"/>
      <c r="K29" s="100"/>
    </row>
    <row r="30" spans="1:11" ht="12.75" customHeight="1">
      <c r="A30" s="18"/>
      <c r="B30" s="124" t="s">
        <v>43</v>
      </c>
      <c r="C30" s="114" t="s">
        <v>44</v>
      </c>
      <c r="D30" s="114">
        <v>35</v>
      </c>
      <c r="E30" s="114" t="s">
        <v>45</v>
      </c>
      <c r="F30" s="125">
        <v>680</v>
      </c>
      <c r="G30" s="127">
        <f>(F30*D30)</f>
        <v>23800</v>
      </c>
    </row>
    <row r="31" spans="1:11" ht="12.75" customHeight="1">
      <c r="A31" s="18"/>
      <c r="B31" s="124" t="s">
        <v>46</v>
      </c>
      <c r="C31" s="114" t="s">
        <v>44</v>
      </c>
      <c r="D31" s="114">
        <v>51</v>
      </c>
      <c r="E31" s="114" t="s">
        <v>32</v>
      </c>
      <c r="F31" s="125">
        <v>250</v>
      </c>
      <c r="G31" s="127">
        <f>(F31*D31)</f>
        <v>12750</v>
      </c>
    </row>
    <row r="32" spans="1:11" ht="12.75" customHeight="1">
      <c r="A32" s="18"/>
      <c r="B32" s="126" t="s">
        <v>47</v>
      </c>
      <c r="C32" s="114"/>
      <c r="D32" s="114"/>
      <c r="E32" s="114"/>
      <c r="F32" s="125"/>
      <c r="G32" s="127"/>
    </row>
    <row r="33" spans="1:7" ht="12.75" customHeight="1">
      <c r="A33" s="18"/>
      <c r="B33" s="124" t="s">
        <v>48</v>
      </c>
      <c r="C33" s="114" t="s">
        <v>25</v>
      </c>
      <c r="D33" s="114">
        <v>45</v>
      </c>
      <c r="E33" s="114" t="s">
        <v>32</v>
      </c>
      <c r="F33" s="125">
        <v>4000</v>
      </c>
      <c r="G33" s="127">
        <f>(F33*D33)</f>
        <v>180000</v>
      </c>
    </row>
    <row r="34" spans="1:7" ht="12.75" customHeight="1">
      <c r="A34" s="56"/>
      <c r="B34" s="126" t="s">
        <v>49</v>
      </c>
      <c r="C34" s="114"/>
      <c r="D34" s="114"/>
      <c r="E34" s="114"/>
      <c r="F34" s="125"/>
      <c r="G34" s="127"/>
    </row>
    <row r="35" spans="1:7" ht="12.75" customHeight="1">
      <c r="A35" s="56"/>
      <c r="B35" s="124" t="s">
        <v>50</v>
      </c>
      <c r="C35" s="114" t="s">
        <v>51</v>
      </c>
      <c r="D35" s="114">
        <v>200</v>
      </c>
      <c r="E35" s="114" t="s">
        <v>32</v>
      </c>
      <c r="F35" s="125">
        <v>1300</v>
      </c>
      <c r="G35" s="127">
        <f>(F35*D35)</f>
        <v>260000</v>
      </c>
    </row>
    <row r="36" spans="1:7" ht="12.75" customHeight="1">
      <c r="A36" s="56"/>
      <c r="B36" s="128"/>
      <c r="C36" s="129"/>
      <c r="D36" s="129"/>
      <c r="E36" s="129"/>
      <c r="F36" s="130"/>
      <c r="G36" s="131"/>
    </row>
    <row r="37" spans="1:7" ht="13.5" customHeight="1">
      <c r="A37" s="5"/>
      <c r="B37" s="39" t="s">
        <v>52</v>
      </c>
      <c r="C37" s="40"/>
      <c r="D37" s="40"/>
      <c r="E37" s="40"/>
      <c r="F37" s="41"/>
      <c r="G37" s="42">
        <f>SUM(G29:G35)</f>
        <v>476550</v>
      </c>
    </row>
    <row r="38" spans="1:7" ht="12" customHeight="1">
      <c r="A38" s="2"/>
      <c r="B38" s="35"/>
      <c r="C38" s="36"/>
      <c r="D38" s="36"/>
      <c r="E38" s="43"/>
      <c r="F38" s="37"/>
      <c r="G38" s="37"/>
    </row>
    <row r="39" spans="1:7" ht="12" customHeight="1">
      <c r="A39" s="2"/>
      <c r="B39" s="59"/>
      <c r="C39" s="59"/>
      <c r="D39" s="59"/>
      <c r="E39" s="59"/>
      <c r="F39" s="60"/>
      <c r="G39" s="60"/>
    </row>
    <row r="40" spans="1:7" ht="12" customHeight="1">
      <c r="A40" s="56"/>
      <c r="B40" s="61" t="s">
        <v>53</v>
      </c>
      <c r="C40" s="62"/>
      <c r="D40" s="62"/>
      <c r="E40" s="62"/>
      <c r="F40" s="62"/>
      <c r="G40" s="63">
        <f>G24+G37</f>
        <v>574050</v>
      </c>
    </row>
    <row r="41" spans="1:7" ht="12" customHeight="1">
      <c r="A41" s="56"/>
      <c r="B41" s="64" t="s">
        <v>54</v>
      </c>
      <c r="C41" s="45"/>
      <c r="D41" s="45"/>
      <c r="E41" s="45"/>
      <c r="F41" s="45"/>
      <c r="G41" s="65">
        <f>G40*0.05</f>
        <v>28702.5</v>
      </c>
    </row>
    <row r="42" spans="1:7" ht="12" customHeight="1">
      <c r="A42" s="56"/>
      <c r="B42" s="66" t="s">
        <v>55</v>
      </c>
      <c r="C42" s="44"/>
      <c r="D42" s="44"/>
      <c r="E42" s="44"/>
      <c r="F42" s="44"/>
      <c r="G42" s="67">
        <f>G41+G40</f>
        <v>602752.5</v>
      </c>
    </row>
    <row r="43" spans="1:7" ht="12" customHeight="1">
      <c r="A43" s="56"/>
      <c r="B43" s="64" t="s">
        <v>56</v>
      </c>
      <c r="C43" s="45"/>
      <c r="D43" s="45"/>
      <c r="E43" s="45"/>
      <c r="F43" s="45"/>
      <c r="G43" s="65">
        <f>G12</f>
        <v>611000</v>
      </c>
    </row>
    <row r="44" spans="1:7" ht="12" customHeight="1">
      <c r="A44" s="56"/>
      <c r="B44" s="68" t="s">
        <v>57</v>
      </c>
      <c r="C44" s="69"/>
      <c r="D44" s="69"/>
      <c r="E44" s="69"/>
      <c r="F44" s="69"/>
      <c r="G44" s="70">
        <f>G43-G42</f>
        <v>8247.5</v>
      </c>
    </row>
    <row r="45" spans="1:7" ht="12" customHeight="1">
      <c r="A45" s="56"/>
      <c r="B45" s="57" t="s">
        <v>58</v>
      </c>
      <c r="C45" s="58"/>
      <c r="D45" s="58"/>
      <c r="E45" s="58"/>
      <c r="F45" s="58"/>
      <c r="G45" s="53"/>
    </row>
    <row r="46" spans="1:7" ht="12.75" customHeight="1" thickBot="1">
      <c r="A46" s="56"/>
      <c r="B46" s="71"/>
      <c r="C46" s="58"/>
      <c r="D46" s="58"/>
      <c r="E46" s="58"/>
      <c r="F46" s="58"/>
      <c r="G46" s="53"/>
    </row>
    <row r="47" spans="1:7" ht="12" customHeight="1">
      <c r="A47" s="56"/>
      <c r="B47" s="83" t="s">
        <v>59</v>
      </c>
      <c r="C47" s="84"/>
      <c r="D47" s="84"/>
      <c r="E47" s="84"/>
      <c r="F47" s="85"/>
      <c r="G47" s="53"/>
    </row>
    <row r="48" spans="1:7" ht="12" customHeight="1">
      <c r="A48" s="56"/>
      <c r="B48" s="86" t="s">
        <v>60</v>
      </c>
      <c r="C48" s="55"/>
      <c r="D48" s="55"/>
      <c r="E48" s="55"/>
      <c r="F48" s="87"/>
      <c r="G48" s="53"/>
    </row>
    <row r="49" spans="1:7" ht="12" customHeight="1">
      <c r="A49" s="56"/>
      <c r="B49" s="86" t="s">
        <v>61</v>
      </c>
      <c r="C49" s="55"/>
      <c r="D49" s="55"/>
      <c r="E49" s="55"/>
      <c r="F49" s="87"/>
      <c r="G49" s="53"/>
    </row>
    <row r="50" spans="1:7" ht="12" customHeight="1">
      <c r="A50" s="56"/>
      <c r="B50" s="86" t="s">
        <v>62</v>
      </c>
      <c r="C50" s="55"/>
      <c r="D50" s="55"/>
      <c r="E50" s="55"/>
      <c r="F50" s="87"/>
      <c r="G50" s="53"/>
    </row>
    <row r="51" spans="1:7" ht="12" customHeight="1">
      <c r="A51" s="56"/>
      <c r="B51" s="86" t="s">
        <v>63</v>
      </c>
      <c r="C51" s="55"/>
      <c r="D51" s="55"/>
      <c r="E51" s="55"/>
      <c r="F51" s="87"/>
      <c r="G51" s="53"/>
    </row>
    <row r="52" spans="1:7" ht="12" customHeight="1">
      <c r="A52" s="56"/>
      <c r="B52" s="86" t="s">
        <v>64</v>
      </c>
      <c r="C52" s="55"/>
      <c r="D52" s="55"/>
      <c r="E52" s="55"/>
      <c r="F52" s="87"/>
      <c r="G52" s="53"/>
    </row>
    <row r="53" spans="1:7" ht="12.75" customHeight="1" thickBot="1">
      <c r="A53" s="56"/>
      <c r="B53" s="88" t="s">
        <v>65</v>
      </c>
      <c r="C53" s="89"/>
      <c r="D53" s="89"/>
      <c r="E53" s="89"/>
      <c r="F53" s="90"/>
      <c r="G53" s="53"/>
    </row>
    <row r="54" spans="1:7" ht="12.75" customHeight="1">
      <c r="A54" s="56"/>
      <c r="B54" s="81"/>
      <c r="C54" s="55"/>
      <c r="D54" s="55"/>
      <c r="E54" s="55"/>
      <c r="F54" s="55"/>
      <c r="G54" s="53"/>
    </row>
    <row r="55" spans="1:7" ht="15" customHeight="1" thickBot="1">
      <c r="A55" s="56"/>
      <c r="B55" s="132" t="s">
        <v>66</v>
      </c>
      <c r="C55" s="133"/>
      <c r="D55" s="80"/>
      <c r="E55" s="47"/>
      <c r="F55" s="47"/>
      <c r="G55" s="53"/>
    </row>
    <row r="56" spans="1:7" ht="12" customHeight="1">
      <c r="A56" s="56"/>
      <c r="B56" s="73" t="s">
        <v>67</v>
      </c>
      <c r="C56" s="48" t="s">
        <v>68</v>
      </c>
      <c r="D56" s="74" t="s">
        <v>69</v>
      </c>
      <c r="E56" s="47"/>
      <c r="F56" s="47"/>
      <c r="G56" s="53"/>
    </row>
    <row r="57" spans="1:7" ht="12" customHeight="1">
      <c r="A57" s="56"/>
      <c r="B57" s="75" t="s">
        <v>70</v>
      </c>
      <c r="C57" s="49">
        <f>G24</f>
        <v>97500</v>
      </c>
      <c r="D57" s="76">
        <f>(C57/C63)</f>
        <v>0.16175793547102665</v>
      </c>
      <c r="E57" s="47"/>
      <c r="F57" s="47"/>
      <c r="G57" s="53"/>
    </row>
    <row r="58" spans="1:7" ht="12" customHeight="1">
      <c r="A58" s="56"/>
      <c r="B58" s="75" t="s">
        <v>71</v>
      </c>
      <c r="C58" s="49">
        <f>G25</f>
        <v>0</v>
      </c>
      <c r="D58" s="76">
        <v>0</v>
      </c>
      <c r="E58" s="47"/>
      <c r="F58" s="47"/>
      <c r="G58" s="53"/>
    </row>
    <row r="59" spans="1:7" ht="12" customHeight="1">
      <c r="A59" s="56"/>
      <c r="B59" s="75" t="s">
        <v>72</v>
      </c>
      <c r="C59" s="49">
        <f>G26</f>
        <v>0</v>
      </c>
      <c r="D59" s="76">
        <f>(C59/C63)</f>
        <v>0</v>
      </c>
      <c r="E59" s="47"/>
      <c r="F59" s="47"/>
      <c r="G59" s="53"/>
    </row>
    <row r="60" spans="1:7" ht="12" customHeight="1">
      <c r="A60" s="56"/>
      <c r="B60" s="75" t="s">
        <v>39</v>
      </c>
      <c r="C60" s="49">
        <f>G37</f>
        <v>476550</v>
      </c>
      <c r="D60" s="76">
        <f>(C60/C63)</f>
        <v>0.79062301690992576</v>
      </c>
      <c r="E60" s="47"/>
      <c r="F60" s="47"/>
      <c r="G60" s="53"/>
    </row>
    <row r="61" spans="1:7" ht="12" customHeight="1">
      <c r="A61" s="56"/>
      <c r="B61" s="75" t="s">
        <v>73</v>
      </c>
      <c r="C61" s="50">
        <f>G38</f>
        <v>0</v>
      </c>
      <c r="D61" s="76">
        <f>(C61/C63)</f>
        <v>0</v>
      </c>
      <c r="E61" s="52"/>
      <c r="F61" s="52"/>
      <c r="G61" s="53"/>
    </row>
    <row r="62" spans="1:7" ht="12" customHeight="1">
      <c r="A62" s="56"/>
      <c r="B62" s="75" t="s">
        <v>74</v>
      </c>
      <c r="C62" s="50">
        <f>G41</f>
        <v>28702.5</v>
      </c>
      <c r="D62" s="76">
        <f>(C62/C63)</f>
        <v>4.7619047619047616E-2</v>
      </c>
      <c r="E62" s="52"/>
      <c r="F62" s="52"/>
      <c r="G62" s="53"/>
    </row>
    <row r="63" spans="1:7" ht="12.75" customHeight="1" thickBot="1">
      <c r="A63" s="56"/>
      <c r="B63" s="77" t="s">
        <v>75</v>
      </c>
      <c r="C63" s="78">
        <f>SUM(C57:C62)</f>
        <v>602752.5</v>
      </c>
      <c r="D63" s="79">
        <f>SUM(D57:D62)</f>
        <v>1</v>
      </c>
      <c r="E63" s="52"/>
      <c r="F63" s="52"/>
      <c r="G63" s="53"/>
    </row>
    <row r="64" spans="1:7" ht="12" customHeight="1">
      <c r="A64" s="56"/>
      <c r="B64" s="71"/>
      <c r="C64" s="58"/>
      <c r="D64" s="58"/>
      <c r="E64" s="58"/>
      <c r="F64" s="58"/>
      <c r="G64" s="53"/>
    </row>
    <row r="65" spans="1:7" ht="12.75" customHeight="1">
      <c r="A65" s="56"/>
      <c r="B65" s="72"/>
      <c r="C65" s="58"/>
      <c r="D65" s="58"/>
      <c r="E65" s="58"/>
      <c r="F65" s="58"/>
      <c r="G65" s="53"/>
    </row>
    <row r="66" spans="1:7" ht="12" customHeight="1" thickBot="1">
      <c r="A66" s="46"/>
      <c r="B66" s="92"/>
      <c r="C66" s="93" t="s">
        <v>76</v>
      </c>
      <c r="D66" s="94"/>
      <c r="E66" s="95"/>
      <c r="F66" s="51"/>
      <c r="G66" s="53"/>
    </row>
    <row r="67" spans="1:7" ht="12" customHeight="1">
      <c r="A67" s="56"/>
      <c r="B67" s="96" t="s">
        <v>77</v>
      </c>
      <c r="C67" s="97">
        <v>450</v>
      </c>
      <c r="D67" s="97">
        <v>470</v>
      </c>
      <c r="E67" s="98">
        <v>490</v>
      </c>
      <c r="F67" s="91"/>
      <c r="G67" s="54"/>
    </row>
    <row r="68" spans="1:7" ht="12.75" customHeight="1" thickBot="1">
      <c r="A68" s="56"/>
      <c r="B68" s="77" t="s">
        <v>78</v>
      </c>
      <c r="C68" s="78">
        <f>(G42/C67)</f>
        <v>1339.45</v>
      </c>
      <c r="D68" s="78">
        <f>(G42/D67)</f>
        <v>1282.4521276595744</v>
      </c>
      <c r="E68" s="99">
        <f>(G42/E67)</f>
        <v>1230.1071428571429</v>
      </c>
      <c r="F68" s="91"/>
      <c r="G68" s="54"/>
    </row>
    <row r="69" spans="1:7" ht="15.6" customHeight="1">
      <c r="A69" s="56"/>
      <c r="B69" s="82" t="s">
        <v>79</v>
      </c>
      <c r="C69" s="55"/>
      <c r="D69" s="55"/>
      <c r="E69" s="55"/>
      <c r="F69" s="55"/>
      <c r="G69" s="55"/>
    </row>
  </sheetData>
  <protectedRanges>
    <protectedRange sqref="D22:E22 D21 C21:C23" name="Rango1_1_1"/>
    <protectedRange sqref="E21" name="Rango4_1_5"/>
    <protectedRange sqref="E31:E36" name="Rango4_1_5_2"/>
    <protectedRange sqref="D30:E30" name="Rango4_1_1_1"/>
    <protectedRange sqref="F30" name="Rango4_1_3_1"/>
  </protectedRanges>
  <mergeCells count="8">
    <mergeCell ref="B55:C5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2022-06-29T13:03:29Z</dcterms:modified>
  <cp:category/>
  <cp:contentStatus/>
</cp:coreProperties>
</file>