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0490" windowHeight="7155"/>
  </bookViews>
  <sheets>
    <sheet name="B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7" i="1" l="1"/>
  <c r="G38" i="1" l="1"/>
  <c r="G40" i="1"/>
  <c r="G42" i="1"/>
  <c r="G43" i="1"/>
  <c r="G44" i="1"/>
  <c r="G45" i="1"/>
  <c r="G46" i="1"/>
  <c r="G37" i="1"/>
  <c r="C72" i="1"/>
  <c r="C73" i="1"/>
  <c r="C75" i="1" l="1"/>
  <c r="G21" i="1"/>
  <c r="G12" i="1"/>
  <c r="G57" i="1" s="1"/>
  <c r="G22" i="1" l="1"/>
  <c r="C71" i="1" s="1"/>
  <c r="C74" i="1"/>
  <c r="G54" i="1" l="1"/>
  <c r="G55" i="1" s="1"/>
  <c r="G56" i="1" l="1"/>
  <c r="C76" i="1"/>
  <c r="D82" i="1" l="1"/>
  <c r="G58" i="1"/>
  <c r="E82" i="1"/>
  <c r="C82" i="1"/>
  <c r="C77" i="1"/>
  <c r="D74" i="1" l="1"/>
  <c r="D75" i="1"/>
  <c r="D71" i="1"/>
  <c r="D73" i="1"/>
  <c r="D76" i="1"/>
  <c r="D77" i="1" l="1"/>
</calcChain>
</file>

<file path=xl/sharedStrings.xml><?xml version="1.0" encoding="utf-8"?>
<sst xmlns="http://schemas.openxmlformats.org/spreadsheetml/2006/main" count="123" uniqueCount="92">
  <si>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</si>
  <si>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</si>
  <si>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</si>
  <si>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</si>
  <si>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</si>
  <si>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</si>
  <si>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</si>
  <si>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</si>
  <si>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</si>
  <si>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</si>
  <si>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</si>
  <si>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</si>
  <si>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</si>
  <si>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</si>
  <si>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</si>
  <si>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</si>
  <si>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</si>
  <si>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</si>
  <si>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</si>
  <si>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</si>
  <si>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</si>
  <si>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</si>
  <si>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</si>
  <si>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</si>
  <si>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</si>
  <si>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</si>
  <si>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Mayo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</si>
  <si>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</si>
  <si>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</si>
  <si>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</si>
  <si>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</si>
  <si>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</si>
  <si>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</si>
  <si>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</si>
  <si>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</si>
  <si>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</si>
  <si>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</si>
  <si>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</si>
  <si>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</si>
  <si>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</si>
  <si>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</si>
  <si>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</si>
  <si>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</si>
  <si>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</si>
  <si>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</si>
  <si>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</si>
  <si>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</si>
  <si>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</si>
  <si>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</si>
  <si>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</si>
  <si>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</si>
  <si>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</si>
  <si>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</si>
  <si>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</si>
  <si>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</si>
  <si>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</si>
  <si>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</si>
  <si>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 DE CARNE</t>
  </si>
  <si>
    <t>Clavel - Hibridos Carne</t>
  </si>
  <si>
    <t>La Araucania</t>
  </si>
  <si>
    <t>Purén</t>
  </si>
  <si>
    <t>Los Sauces - Purén</t>
  </si>
  <si>
    <t>Marzo - Abril</t>
  </si>
  <si>
    <t xml:space="preserve">Feria </t>
  </si>
  <si>
    <t>Sequía</t>
  </si>
  <si>
    <t>Cuidado del Ganado (traslado diario, alimentación Manejo sanitario)</t>
  </si>
  <si>
    <t>Mantención Praderas</t>
  </si>
  <si>
    <t>Supernitro</t>
  </si>
  <si>
    <t>Super Fosfato Triple</t>
  </si>
  <si>
    <t>Alimentación Suplementaria</t>
  </si>
  <si>
    <t>Fardos heno</t>
  </si>
  <si>
    <t>Sanidad e inseminación</t>
  </si>
  <si>
    <t xml:space="preserve">RB-51 </t>
  </si>
  <si>
    <t>Insecticida Mosca Cuernos</t>
  </si>
  <si>
    <t>Agosto - Septiembre</t>
  </si>
  <si>
    <t>Abril - Mayo</t>
  </si>
  <si>
    <t>Mayo -Agosto</t>
  </si>
  <si>
    <t>Dosis</t>
  </si>
  <si>
    <t>Mayo / Octubre</t>
  </si>
  <si>
    <t>Vacuna Anticostridiales</t>
  </si>
  <si>
    <t>Fasiolicida</t>
  </si>
  <si>
    <t>Antiparacitario interno externo</t>
  </si>
  <si>
    <t>PRECIO ESPERADO ($/kgPV)</t>
  </si>
  <si>
    <t>Abril - 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</si>
  <si>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</si>
  <si>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</si>
  <si>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</t>
  </si>
  <si>
    <t>Rendimiento (kg carne/hà)</t>
  </si>
  <si>
    <t>$/há</t>
  </si>
  <si>
    <t>Rendimiento (kilos de carne/há)</t>
  </si>
  <si>
    <t>Costo unitario ($/kg de carne) (*)</t>
  </si>
  <si>
    <t>ESCENARIOS COSTO UNITARIO  ($/há)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</si>
</sst>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49" fontId="1" fillId="2" borderId="5" xfId="0" applyNumberFormat="1" applyFont="1" applyFill="1" applyBorder="1" applyAlignment="1">
      <alignment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center" wrapText="1"/>
    </xf>
    <xf numFmtId="0" fontId="1" fillId="2" borderId="17" xfId="0" applyNumberFormat="1" applyFont="1" applyFill="1" applyBorder="1" applyAlignment="1">
      <alignment wrapText="1"/>
    </xf>
    <xf numFmtId="49" fontId="1" fillId="2" borderId="17" xfId="0" applyNumberFormat="1" applyFont="1" applyFill="1" applyBorder="1" applyAlignment="1">
      <alignment horizontal="right" wrapText="1"/>
    </xf>
    <xf numFmtId="3" fontId="1" fillId="2" borderId="17" xfId="0" applyNumberFormat="1" applyFont="1" applyFill="1" applyBorder="1" applyAlignment="1">
      <alignment horizontal="right" wrapText="1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 vertical="top" wrapText="1"/>
    </xf>
    <xf numFmtId="49" fontId="1" fillId="2" borderId="5" xfId="0" applyNumberFormat="1" applyFont="1" applyFill="1" applyBorder="1" applyAlignment="1">
      <alignment horizontal="right" vertical="top"/>
    </xf>
    <xf numFmtId="3" fontId="1" fillId="2" borderId="5" xfId="0" applyNumberFormat="1" applyFont="1" applyFill="1" applyBorder="1" applyAlignment="1">
      <alignment horizontal="right" vertical="top" wrapText="1"/>
    </xf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0" fontId="1" fillId="2" borderId="6" xfId="0" applyFont="1" applyFill="1" applyBorder="1" applyAlignment="1">
      <alignment vertical="top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5" fontId="6" fillId="5" borderId="27" xfId="0" applyNumberFormat="1" applyFont="1" applyFill="1" applyBorder="1" applyAlignment="1">
      <alignment vertical="center"/>
    </xf>
    <xf numFmtId="49" fontId="6" fillId="3" borderId="28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165" fontId="6" fillId="3" borderId="29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13" xfId="0" applyFont="1" applyFill="1" applyBorder="1" applyAlignment="1">
      <alignment vertical="center"/>
    </xf>
    <xf numFmtId="165" fontId="6" fillId="5" borderId="29" xfId="0" applyNumberFormat="1" applyFont="1" applyFill="1" applyBorder="1" applyAlignment="1">
      <alignment vertical="center"/>
    </xf>
    <xf numFmtId="49" fontId="6" fillId="5" borderId="30" xfId="0" applyNumberFormat="1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5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166" fontId="3" fillId="2" borderId="5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6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166" fontId="3" fillId="7" borderId="38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top"/>
    </xf>
    <xf numFmtId="165" fontId="6" fillId="5" borderId="31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right" vertical="top" wrapText="1"/>
    </xf>
    <xf numFmtId="49" fontId="1" fillId="2" borderId="55" xfId="0" applyNumberFormat="1" applyFont="1" applyFill="1" applyBorder="1" applyAlignment="1">
      <alignment horizontal="right" vertical="top"/>
    </xf>
    <xf numFmtId="14" fontId="1" fillId="2" borderId="55" xfId="0" applyNumberFormat="1" applyFont="1" applyFill="1" applyBorder="1" applyAlignment="1">
      <alignment horizontal="right" vertical="top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6" fillId="3" borderId="56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vertical="top" wrapText="1"/>
    </xf>
    <xf numFmtId="49" fontId="1" fillId="2" borderId="5" xfId="0" applyNumberFormat="1" applyFont="1" applyFill="1" applyBorder="1" applyAlignment="1">
      <alignment horizontal="right" wrapText="1"/>
    </xf>
    <xf numFmtId="0" fontId="3" fillId="2" borderId="55" xfId="0" applyFont="1" applyFill="1" applyBorder="1" applyAlignment="1">
      <alignment horizontal="left" vertical="center" wrapText="1"/>
    </xf>
    <xf numFmtId="3" fontId="1" fillId="2" borderId="55" xfId="0" applyNumberFormat="1" applyFont="1" applyFill="1" applyBorder="1" applyAlignment="1"/>
    <xf numFmtId="49" fontId="6" fillId="3" borderId="59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vertical="center"/>
    </xf>
    <xf numFmtId="0" fontId="2" fillId="3" borderId="60" xfId="0" applyFont="1" applyFill="1" applyBorder="1" applyAlignment="1">
      <alignment horizontal="center" vertical="center"/>
    </xf>
    <xf numFmtId="0" fontId="2" fillId="3" borderId="60" xfId="0" applyFont="1" applyFill="1" applyBorder="1" applyAlignment="1">
      <alignment vertical="center"/>
    </xf>
    <xf numFmtId="49" fontId="3" fillId="2" borderId="56" xfId="0" applyNumberFormat="1" applyFont="1" applyFill="1" applyBorder="1" applyAlignment="1">
      <alignment horizontal="left" vertical="center" wrapText="1"/>
    </xf>
    <xf numFmtId="0" fontId="3" fillId="2" borderId="56" xfId="0" applyFont="1" applyFill="1" applyBorder="1" applyAlignment="1">
      <alignment horizontal="left" vertical="center" wrapText="1"/>
    </xf>
    <xf numFmtId="49" fontId="1" fillId="2" borderId="56" xfId="0" applyNumberFormat="1" applyFont="1" applyFill="1" applyBorder="1" applyAlignment="1"/>
    <xf numFmtId="49" fontId="1" fillId="2" borderId="56" xfId="0" applyNumberFormat="1" applyFont="1" applyFill="1" applyBorder="1" applyAlignment="1">
      <alignment horizontal="center"/>
    </xf>
    <xf numFmtId="0" fontId="1" fillId="2" borderId="56" xfId="0" applyNumberFormat="1" applyFont="1" applyFill="1" applyBorder="1" applyAlignment="1"/>
    <xf numFmtId="49" fontId="1" fillId="2" borderId="56" xfId="0" applyNumberFormat="1" applyFont="1" applyFill="1" applyBorder="1" applyAlignment="1">
      <alignment horizontal="right"/>
    </xf>
    <xf numFmtId="3" fontId="1" fillId="2" borderId="56" xfId="0" applyNumberFormat="1" applyFont="1" applyFill="1" applyBorder="1" applyAlignment="1"/>
    <xf numFmtId="0" fontId="1" fillId="2" borderId="56" xfId="0" applyFont="1" applyFill="1" applyBorder="1" applyAlignment="1">
      <alignment horizontal="center"/>
    </xf>
    <xf numFmtId="0" fontId="1" fillId="2" borderId="56" xfId="0" applyFont="1" applyFill="1" applyBorder="1" applyAlignment="1"/>
    <xf numFmtId="0" fontId="1" fillId="2" borderId="56" xfId="0" applyFont="1" applyFill="1" applyBorder="1" applyAlignment="1">
      <alignment horizontal="right"/>
    </xf>
    <xf numFmtId="49" fontId="3" fillId="2" borderId="56" xfId="0" applyNumberFormat="1" applyFont="1" applyFill="1" applyBorder="1" applyAlignment="1"/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49" fontId="8" fillId="3" borderId="5" xfId="0" applyNumberFormat="1" applyFont="1" applyFill="1" applyBorder="1" applyAlignment="1">
      <alignment wrapText="1"/>
    </xf>
    <xf numFmtId="0" fontId="8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" fillId="2" borderId="54" xfId="0" applyNumberFormat="1" applyFont="1" applyFill="1" applyBorder="1" applyAlignment="1">
      <alignment horizontal="left" vertical="top"/>
    </xf>
    <xf numFmtId="49" fontId="1" fillId="2" borderId="55" xfId="0" applyNumberFormat="1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384810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topLeftCell="A4" workbookViewId="0">
      <selection activeCell="I16" sqref="I16"/>
    </sheetView>
  </sheetViews>
  <sheetFormatPr baseColWidth="10" defaultColWidth="10.85546875" defaultRowHeight="11.25" customHeight="1" x14ac:dyDescent="0.25"/>
  <cols>
    <col min="1" max="1" width="6.7109375" style="26" customWidth="1"/>
    <col min="2" max="2" width="22.5703125" style="26" customWidth="1"/>
    <col min="3" max="3" width="19.28515625" style="26" customWidth="1"/>
    <col min="4" max="4" width="10.7109375" style="26" bestFit="1" customWidth="1"/>
    <col min="5" max="5" width="13.28515625" style="26" customWidth="1"/>
    <col min="6" max="6" width="11.7109375" style="26" bestFit="1" customWidth="1"/>
    <col min="7" max="7" width="9" style="26" bestFit="1" customWidth="1"/>
    <col min="8" max="255" width="10.85546875" style="26" customWidth="1"/>
    <col min="256" max="16384" width="10.85546875" style="27"/>
  </cols>
  <sheetData>
    <row r="1" spans="1:7" ht="15" customHeight="1" x14ac:dyDescent="0.25">
      <c r="A1" s="25"/>
      <c r="B1" s="25"/>
      <c r="C1" s="25"/>
      <c r="D1" s="25"/>
      <c r="E1" s="25"/>
      <c r="F1" s="25"/>
      <c r="G1" s="25"/>
    </row>
    <row r="2" spans="1:7" ht="15" customHeight="1" x14ac:dyDescent="0.25">
      <c r="A2" s="25"/>
      <c r="B2" s="25"/>
      <c r="C2" s="25"/>
      <c r="D2" s="25"/>
      <c r="E2" s="25"/>
      <c r="F2" s="25"/>
      <c r="G2" s="25"/>
    </row>
    <row r="3" spans="1:7" ht="15" customHeight="1" x14ac:dyDescent="0.25">
      <c r="A3" s="25"/>
      <c r="B3" s="25"/>
      <c r="C3" s="25"/>
      <c r="D3" s="25"/>
      <c r="E3" s="25"/>
      <c r="F3" s="25"/>
      <c r="G3" s="25"/>
    </row>
    <row r="4" spans="1:7" ht="15" customHeight="1" x14ac:dyDescent="0.25">
      <c r="A4" s="25"/>
      <c r="B4" s="25"/>
      <c r="C4" s="25"/>
      <c r="D4" s="25"/>
      <c r="E4" s="25"/>
      <c r="F4" s="25"/>
      <c r="G4" s="25"/>
    </row>
    <row r="5" spans="1:7" ht="15" customHeight="1" x14ac:dyDescent="0.25">
      <c r="A5" s="25"/>
      <c r="B5" s="25"/>
      <c r="C5" s="25"/>
      <c r="D5" s="25"/>
      <c r="E5" s="25"/>
      <c r="F5" s="25"/>
      <c r="G5" s="25"/>
    </row>
    <row r="6" spans="1:7" ht="15" customHeight="1" x14ac:dyDescent="0.25">
      <c r="A6" s="25"/>
      <c r="B6" s="25"/>
      <c r="C6" s="25"/>
      <c r="D6" s="25"/>
      <c r="E6" s="25"/>
      <c r="F6" s="25"/>
      <c r="G6" s="25"/>
    </row>
    <row r="7" spans="1:7" ht="15" customHeight="1" x14ac:dyDescent="0.25">
      <c r="A7" s="25"/>
      <c r="B7" s="25"/>
      <c r="C7" s="25"/>
      <c r="D7" s="25"/>
      <c r="E7" s="25"/>
      <c r="F7" s="25"/>
      <c r="G7" s="25"/>
    </row>
    <row r="8" spans="1:7" ht="15" customHeight="1" x14ac:dyDescent="0.25">
      <c r="A8" s="25"/>
      <c r="B8" s="121"/>
      <c r="C8" s="28"/>
      <c r="D8" s="25"/>
      <c r="E8" s="28"/>
      <c r="F8" s="28"/>
      <c r="G8" s="28"/>
    </row>
    <row r="9" spans="1:7" ht="12" customHeight="1" x14ac:dyDescent="0.25">
      <c r="A9" s="65"/>
      <c r="B9" s="123" t="s">
        <v>0</v>
      </c>
      <c r="C9" s="117" t="s">
        <v>57</v>
      </c>
      <c r="D9" s="30"/>
      <c r="E9" s="147" t="s">
        <v>89</v>
      </c>
      <c r="F9" s="148"/>
      <c r="G9" s="19">
        <v>250</v>
      </c>
    </row>
    <row r="10" spans="1:7" ht="12.75" x14ac:dyDescent="0.25">
      <c r="A10" s="65"/>
      <c r="B10" s="124" t="s">
        <v>1</v>
      </c>
      <c r="C10" s="118" t="s">
        <v>58</v>
      </c>
      <c r="D10" s="31"/>
      <c r="E10" s="145" t="s">
        <v>2</v>
      </c>
      <c r="F10" s="146"/>
      <c r="G10" s="22" t="s">
        <v>62</v>
      </c>
    </row>
    <row r="11" spans="1:7" ht="12.75" x14ac:dyDescent="0.25">
      <c r="A11" s="65"/>
      <c r="B11" s="124" t="s">
        <v>3</v>
      </c>
      <c r="C11" s="119" t="s">
        <v>4</v>
      </c>
      <c r="D11" s="31"/>
      <c r="E11" s="145" t="s">
        <v>82</v>
      </c>
      <c r="F11" s="146"/>
      <c r="G11" s="115">
        <v>1900</v>
      </c>
    </row>
    <row r="12" spans="1:7" ht="11.25" customHeight="1" x14ac:dyDescent="0.25">
      <c r="A12" s="65"/>
      <c r="B12" s="124" t="s">
        <v>5</v>
      </c>
      <c r="C12" s="118" t="s">
        <v>59</v>
      </c>
      <c r="D12" s="31"/>
      <c r="E12" s="153" t="s">
        <v>6</v>
      </c>
      <c r="F12" s="154"/>
      <c r="G12" s="23">
        <f>(G9*G11)</f>
        <v>475000</v>
      </c>
    </row>
    <row r="13" spans="1:7" ht="11.25" customHeight="1" x14ac:dyDescent="0.25">
      <c r="A13" s="65"/>
      <c r="B13" s="124" t="s">
        <v>7</v>
      </c>
      <c r="C13" s="119" t="s">
        <v>60</v>
      </c>
      <c r="D13" s="31"/>
      <c r="E13" s="145" t="s">
        <v>8</v>
      </c>
      <c r="F13" s="146"/>
      <c r="G13" s="22" t="s">
        <v>63</v>
      </c>
    </row>
    <row r="14" spans="1:7" ht="13.5" customHeight="1" x14ac:dyDescent="0.25">
      <c r="A14" s="65"/>
      <c r="B14" s="124" t="s">
        <v>9</v>
      </c>
      <c r="C14" s="119" t="s">
        <v>61</v>
      </c>
      <c r="D14" s="31"/>
      <c r="E14" s="145" t="s">
        <v>10</v>
      </c>
      <c r="F14" s="146"/>
      <c r="G14" s="22" t="s">
        <v>86</v>
      </c>
    </row>
    <row r="15" spans="1:7" ht="25.5" customHeight="1" x14ac:dyDescent="0.25">
      <c r="A15" s="65"/>
      <c r="B15" s="124" t="s">
        <v>11</v>
      </c>
      <c r="C15" s="120">
        <v>44713</v>
      </c>
      <c r="D15" s="31"/>
      <c r="E15" s="149" t="s">
        <v>12</v>
      </c>
      <c r="F15" s="150"/>
      <c r="G15" s="21" t="s">
        <v>64</v>
      </c>
    </row>
    <row r="16" spans="1:7" ht="12" customHeight="1" x14ac:dyDescent="0.25">
      <c r="A16" s="25"/>
      <c r="B16" s="122"/>
      <c r="C16" s="32"/>
      <c r="D16" s="28"/>
      <c r="E16" s="33"/>
      <c r="F16" s="33"/>
      <c r="G16" s="34"/>
    </row>
    <row r="17" spans="1:7" ht="12" customHeight="1" x14ac:dyDescent="0.25">
      <c r="A17" s="35"/>
      <c r="B17" s="151" t="s">
        <v>13</v>
      </c>
      <c r="C17" s="152"/>
      <c r="D17" s="152"/>
      <c r="E17" s="152"/>
      <c r="F17" s="152"/>
      <c r="G17" s="152"/>
    </row>
    <row r="18" spans="1:7" ht="12" customHeight="1" x14ac:dyDescent="0.25">
      <c r="A18" s="25"/>
      <c r="B18" s="36"/>
      <c r="C18" s="37"/>
      <c r="D18" s="37"/>
      <c r="E18" s="37"/>
      <c r="F18" s="38"/>
      <c r="G18" s="38"/>
    </row>
    <row r="19" spans="1:7" ht="12" customHeight="1" x14ac:dyDescent="0.25">
      <c r="A19" s="29"/>
      <c r="B19" s="39" t="s">
        <v>14</v>
      </c>
      <c r="C19" s="40"/>
      <c r="D19" s="41"/>
      <c r="E19" s="41"/>
      <c r="F19" s="41"/>
      <c r="G19" s="41"/>
    </row>
    <row r="20" spans="1:7" ht="24" customHeight="1" x14ac:dyDescent="0.25">
      <c r="A20" s="35"/>
      <c r="B20" s="42" t="s">
        <v>15</v>
      </c>
      <c r="C20" s="42" t="s">
        <v>16</v>
      </c>
      <c r="D20" s="42" t="s">
        <v>17</v>
      </c>
      <c r="E20" s="42" t="s">
        <v>18</v>
      </c>
      <c r="F20" s="42" t="s">
        <v>19</v>
      </c>
      <c r="G20" s="42" t="s">
        <v>20</v>
      </c>
    </row>
    <row r="21" spans="1:7" ht="38.25" x14ac:dyDescent="0.25">
      <c r="A21" s="35"/>
      <c r="B21" s="1" t="s">
        <v>65</v>
      </c>
      <c r="C21" s="3" t="s">
        <v>21</v>
      </c>
      <c r="D21" s="4">
        <v>4</v>
      </c>
      <c r="E21" s="125" t="s">
        <v>83</v>
      </c>
      <c r="F21" s="2">
        <v>25000</v>
      </c>
      <c r="G21" s="2">
        <f>(D21*F21)</f>
        <v>100000</v>
      </c>
    </row>
    <row r="22" spans="1:7" ht="12.75" customHeight="1" x14ac:dyDescent="0.25">
      <c r="A22" s="35"/>
      <c r="B22" s="5" t="s">
        <v>22</v>
      </c>
      <c r="C22" s="6"/>
      <c r="D22" s="6"/>
      <c r="E22" s="6"/>
      <c r="F22" s="7"/>
      <c r="G22" s="8">
        <f>SUM(G21:G21)</f>
        <v>100000</v>
      </c>
    </row>
    <row r="23" spans="1:7" ht="12" customHeight="1" x14ac:dyDescent="0.25">
      <c r="A23" s="25"/>
      <c r="B23" s="36"/>
      <c r="C23" s="38"/>
      <c r="D23" s="38"/>
      <c r="E23" s="38"/>
      <c r="F23" s="43"/>
      <c r="G23" s="43"/>
    </row>
    <row r="24" spans="1:7" ht="12" customHeight="1" x14ac:dyDescent="0.25">
      <c r="A24" s="29"/>
      <c r="B24" s="44" t="s">
        <v>23</v>
      </c>
      <c r="C24" s="45"/>
      <c r="D24" s="46"/>
      <c r="E24" s="46"/>
      <c r="F24" s="47"/>
      <c r="G24" s="47"/>
    </row>
    <row r="25" spans="1:7" ht="24" customHeight="1" x14ac:dyDescent="0.25">
      <c r="A25" s="29"/>
      <c r="B25" s="48" t="s">
        <v>15</v>
      </c>
      <c r="C25" s="49" t="s">
        <v>16</v>
      </c>
      <c r="D25" s="49" t="s">
        <v>17</v>
      </c>
      <c r="E25" s="48" t="s">
        <v>18</v>
      </c>
      <c r="F25" s="49" t="s">
        <v>19</v>
      </c>
      <c r="G25" s="48" t="s">
        <v>20</v>
      </c>
    </row>
    <row r="26" spans="1:7" ht="12" customHeight="1" x14ac:dyDescent="0.25">
      <c r="A26" s="29"/>
      <c r="B26" s="50"/>
      <c r="C26" s="51"/>
      <c r="D26" s="51"/>
      <c r="E26" s="51"/>
      <c r="F26" s="50"/>
      <c r="G26" s="50"/>
    </row>
    <row r="27" spans="1:7" ht="12" customHeight="1" x14ac:dyDescent="0.25">
      <c r="A27" s="29"/>
      <c r="B27" s="14" t="s">
        <v>24</v>
      </c>
      <c r="C27" s="15"/>
      <c r="D27" s="15"/>
      <c r="E27" s="15"/>
      <c r="F27" s="16"/>
      <c r="G27" s="17"/>
    </row>
    <row r="28" spans="1:7" ht="12" customHeight="1" x14ac:dyDescent="0.25">
      <c r="A28" s="25"/>
      <c r="B28" s="52"/>
      <c r="C28" s="53"/>
      <c r="D28" s="53"/>
      <c r="E28" s="53"/>
      <c r="F28" s="54"/>
      <c r="G28" s="54"/>
    </row>
    <row r="29" spans="1:7" ht="12" customHeight="1" x14ac:dyDescent="0.25">
      <c r="A29" s="29"/>
      <c r="B29" s="44" t="s">
        <v>25</v>
      </c>
      <c r="C29" s="45"/>
      <c r="D29" s="46"/>
      <c r="E29" s="46"/>
      <c r="F29" s="47"/>
      <c r="G29" s="47"/>
    </row>
    <row r="30" spans="1:7" ht="24" customHeight="1" x14ac:dyDescent="0.25">
      <c r="A30" s="29"/>
      <c r="B30" s="55" t="s">
        <v>15</v>
      </c>
      <c r="C30" s="55" t="s">
        <v>16</v>
      </c>
      <c r="D30" s="55" t="s">
        <v>17</v>
      </c>
      <c r="E30" s="55" t="s">
        <v>18</v>
      </c>
      <c r="F30" s="56" t="s">
        <v>19</v>
      </c>
      <c r="G30" s="55" t="s">
        <v>20</v>
      </c>
    </row>
    <row r="31" spans="1:7" ht="12.75" customHeight="1" x14ac:dyDescent="0.25">
      <c r="A31" s="35"/>
      <c r="B31" s="9"/>
      <c r="C31" s="10"/>
      <c r="D31" s="11"/>
      <c r="E31" s="12"/>
      <c r="F31" s="13"/>
      <c r="G31" s="13"/>
    </row>
    <row r="32" spans="1:7" ht="12.75" customHeight="1" x14ac:dyDescent="0.25">
      <c r="A32" s="29"/>
      <c r="B32" s="14" t="s">
        <v>27</v>
      </c>
      <c r="C32" s="15"/>
      <c r="D32" s="15"/>
      <c r="E32" s="15"/>
      <c r="F32" s="16"/>
      <c r="G32" s="17"/>
    </row>
    <row r="33" spans="1:11" ht="12" customHeight="1" x14ac:dyDescent="0.25">
      <c r="A33" s="25"/>
      <c r="B33" s="52"/>
      <c r="C33" s="53"/>
      <c r="D33" s="53"/>
      <c r="E33" s="53"/>
      <c r="F33" s="54"/>
      <c r="G33" s="54"/>
    </row>
    <row r="34" spans="1:11" ht="12" customHeight="1" x14ac:dyDescent="0.25">
      <c r="A34" s="29"/>
      <c r="B34" s="44" t="s">
        <v>28</v>
      </c>
      <c r="C34" s="45"/>
      <c r="D34" s="46"/>
      <c r="E34" s="46"/>
      <c r="F34" s="47"/>
      <c r="G34" s="47"/>
    </row>
    <row r="35" spans="1:11" ht="24" customHeight="1" x14ac:dyDescent="0.25">
      <c r="A35" s="29"/>
      <c r="B35" s="128" t="s">
        <v>29</v>
      </c>
      <c r="C35" s="128" t="s">
        <v>30</v>
      </c>
      <c r="D35" s="128" t="s">
        <v>31</v>
      </c>
      <c r="E35" s="128" t="s">
        <v>18</v>
      </c>
      <c r="F35" s="128" t="s">
        <v>19</v>
      </c>
      <c r="G35" s="56" t="s">
        <v>20</v>
      </c>
      <c r="K35" s="57"/>
    </row>
    <row r="36" spans="1:11" ht="12.75" customHeight="1" x14ac:dyDescent="0.25">
      <c r="A36" s="65"/>
      <c r="B36" s="132" t="s">
        <v>66</v>
      </c>
      <c r="C36" s="133"/>
      <c r="D36" s="133"/>
      <c r="E36" s="133"/>
      <c r="F36" s="133"/>
      <c r="G36" s="126"/>
      <c r="K36" s="57"/>
    </row>
    <row r="37" spans="1:11" ht="12.75" customHeight="1" x14ac:dyDescent="0.25">
      <c r="A37" s="65"/>
      <c r="B37" s="134" t="s">
        <v>67</v>
      </c>
      <c r="C37" s="135" t="s">
        <v>32</v>
      </c>
      <c r="D37" s="136">
        <v>25</v>
      </c>
      <c r="E37" s="137" t="s">
        <v>74</v>
      </c>
      <c r="F37" s="138">
        <v>850</v>
      </c>
      <c r="G37" s="127">
        <f>(D37*F37)</f>
        <v>21250</v>
      </c>
    </row>
    <row r="38" spans="1:11" ht="12.75" customHeight="1" x14ac:dyDescent="0.25">
      <c r="A38" s="65"/>
      <c r="B38" s="134" t="s">
        <v>68</v>
      </c>
      <c r="C38" s="139" t="s">
        <v>32</v>
      </c>
      <c r="D38" s="140">
        <v>25</v>
      </c>
      <c r="E38" s="141" t="s">
        <v>75</v>
      </c>
      <c r="F38" s="138">
        <v>950</v>
      </c>
      <c r="G38" s="127">
        <f t="shared" ref="G38:G46" si="0">(D38*F38)</f>
        <v>23750</v>
      </c>
    </row>
    <row r="39" spans="1:11" ht="12.75" customHeight="1" x14ac:dyDescent="0.25">
      <c r="A39" s="65"/>
      <c r="B39" s="142" t="s">
        <v>69</v>
      </c>
      <c r="C39" s="135"/>
      <c r="D39" s="136"/>
      <c r="E39" s="137"/>
      <c r="F39" s="138"/>
      <c r="G39" s="127"/>
    </row>
    <row r="40" spans="1:11" ht="12.75" customHeight="1" x14ac:dyDescent="0.25">
      <c r="A40" s="65"/>
      <c r="B40" s="134" t="s">
        <v>70</v>
      </c>
      <c r="C40" s="135" t="s">
        <v>32</v>
      </c>
      <c r="D40" s="136">
        <v>900</v>
      </c>
      <c r="E40" s="137" t="s">
        <v>76</v>
      </c>
      <c r="F40" s="138">
        <v>50</v>
      </c>
      <c r="G40" s="127">
        <f t="shared" si="0"/>
        <v>45000</v>
      </c>
    </row>
    <row r="41" spans="1:11" ht="12.75" customHeight="1" x14ac:dyDescent="0.25">
      <c r="A41" s="65"/>
      <c r="B41" s="142" t="s">
        <v>71</v>
      </c>
      <c r="C41" s="139"/>
      <c r="D41" s="140"/>
      <c r="E41" s="141"/>
      <c r="F41" s="138"/>
      <c r="G41" s="127"/>
    </row>
    <row r="42" spans="1:11" ht="12.75" customHeight="1" x14ac:dyDescent="0.25">
      <c r="A42" s="65"/>
      <c r="B42" s="134" t="s">
        <v>79</v>
      </c>
      <c r="C42" s="135" t="s">
        <v>77</v>
      </c>
      <c r="D42" s="136">
        <v>2</v>
      </c>
      <c r="E42" s="137" t="s">
        <v>78</v>
      </c>
      <c r="F42" s="138">
        <v>200</v>
      </c>
      <c r="G42" s="127">
        <f t="shared" si="0"/>
        <v>400</v>
      </c>
    </row>
    <row r="43" spans="1:11" ht="12.75" customHeight="1" x14ac:dyDescent="0.25">
      <c r="A43" s="65"/>
      <c r="B43" s="134" t="s">
        <v>81</v>
      </c>
      <c r="C43" s="135" t="s">
        <v>77</v>
      </c>
      <c r="D43" s="136">
        <v>2</v>
      </c>
      <c r="E43" s="137" t="s">
        <v>78</v>
      </c>
      <c r="F43" s="138">
        <v>350</v>
      </c>
      <c r="G43" s="127">
        <f t="shared" si="0"/>
        <v>700</v>
      </c>
    </row>
    <row r="44" spans="1:11" ht="12.75" customHeight="1" x14ac:dyDescent="0.25">
      <c r="A44" s="65"/>
      <c r="B44" s="134" t="s">
        <v>80</v>
      </c>
      <c r="C44" s="139" t="s">
        <v>77</v>
      </c>
      <c r="D44" s="140">
        <v>2</v>
      </c>
      <c r="E44" s="137" t="s">
        <v>78</v>
      </c>
      <c r="F44" s="138">
        <v>700</v>
      </c>
      <c r="G44" s="127">
        <f t="shared" si="0"/>
        <v>1400</v>
      </c>
    </row>
    <row r="45" spans="1:11" ht="12.75" customHeight="1" x14ac:dyDescent="0.25">
      <c r="A45" s="65"/>
      <c r="B45" s="134" t="s">
        <v>72</v>
      </c>
      <c r="C45" s="139" t="s">
        <v>77</v>
      </c>
      <c r="D45" s="140">
        <v>0.1</v>
      </c>
      <c r="E45" s="137" t="s">
        <v>26</v>
      </c>
      <c r="F45" s="138">
        <v>550</v>
      </c>
      <c r="G45" s="127">
        <f t="shared" si="0"/>
        <v>55</v>
      </c>
    </row>
    <row r="46" spans="1:11" ht="12.75" customHeight="1" x14ac:dyDescent="0.25">
      <c r="A46" s="65"/>
      <c r="B46" s="134" t="s">
        <v>73</v>
      </c>
      <c r="C46" s="139" t="s">
        <v>77</v>
      </c>
      <c r="D46" s="140">
        <v>1</v>
      </c>
      <c r="E46" s="137" t="s">
        <v>78</v>
      </c>
      <c r="F46" s="138">
        <v>2500</v>
      </c>
      <c r="G46" s="127">
        <f t="shared" si="0"/>
        <v>2500</v>
      </c>
    </row>
    <row r="47" spans="1:11" ht="13.5" customHeight="1" x14ac:dyDescent="0.25">
      <c r="A47" s="29"/>
      <c r="B47" s="129" t="s">
        <v>33</v>
      </c>
      <c r="C47" s="130"/>
      <c r="D47" s="130"/>
      <c r="E47" s="130"/>
      <c r="F47" s="131"/>
      <c r="G47" s="17">
        <f>SUM(G36:G46)</f>
        <v>95055</v>
      </c>
    </row>
    <row r="48" spans="1:11" ht="12" customHeight="1" x14ac:dyDescent="0.25">
      <c r="A48" s="25"/>
      <c r="B48" s="52"/>
      <c r="C48" s="53"/>
      <c r="D48" s="53"/>
      <c r="E48" s="58"/>
      <c r="F48" s="54"/>
      <c r="G48" s="54"/>
    </row>
    <row r="49" spans="1:7" ht="12" customHeight="1" x14ac:dyDescent="0.25">
      <c r="A49" s="29"/>
      <c r="B49" s="44" t="s">
        <v>34</v>
      </c>
      <c r="C49" s="45"/>
      <c r="D49" s="46"/>
      <c r="E49" s="46"/>
      <c r="F49" s="47"/>
      <c r="G49" s="47"/>
    </row>
    <row r="50" spans="1:7" ht="24" customHeight="1" x14ac:dyDescent="0.25">
      <c r="A50" s="29"/>
      <c r="B50" s="55" t="s">
        <v>35</v>
      </c>
      <c r="C50" s="56" t="s">
        <v>30</v>
      </c>
      <c r="D50" s="56" t="s">
        <v>31</v>
      </c>
      <c r="E50" s="55" t="s">
        <v>18</v>
      </c>
      <c r="F50" s="56" t="s">
        <v>19</v>
      </c>
      <c r="G50" s="55" t="s">
        <v>20</v>
      </c>
    </row>
    <row r="51" spans="1:7" ht="12.75" customHeight="1" x14ac:dyDescent="0.25">
      <c r="A51" s="35"/>
      <c r="B51" s="1"/>
      <c r="C51" s="18"/>
      <c r="D51" s="19"/>
      <c r="E51" s="3"/>
      <c r="F51" s="20"/>
      <c r="G51" s="19"/>
    </row>
    <row r="52" spans="1:7" ht="13.5" customHeight="1" x14ac:dyDescent="0.25">
      <c r="A52" s="29"/>
      <c r="B52" s="59" t="s">
        <v>36</v>
      </c>
      <c r="C52" s="60"/>
      <c r="D52" s="60"/>
      <c r="E52" s="60"/>
      <c r="F52" s="61"/>
      <c r="G52" s="62"/>
    </row>
    <row r="53" spans="1:7" ht="12" customHeight="1" x14ac:dyDescent="0.25">
      <c r="A53" s="25"/>
      <c r="B53" s="63"/>
      <c r="C53" s="63"/>
      <c r="D53" s="63"/>
      <c r="E53" s="63"/>
      <c r="F53" s="64"/>
      <c r="G53" s="64"/>
    </row>
    <row r="54" spans="1:7" ht="12" customHeight="1" x14ac:dyDescent="0.25">
      <c r="A54" s="65"/>
      <c r="B54" s="66" t="s">
        <v>37</v>
      </c>
      <c r="C54" s="67"/>
      <c r="D54" s="67"/>
      <c r="E54" s="67"/>
      <c r="F54" s="67"/>
      <c r="G54" s="68">
        <f>G22+G32+G47+G52</f>
        <v>195055</v>
      </c>
    </row>
    <row r="55" spans="1:7" ht="12" customHeight="1" x14ac:dyDescent="0.25">
      <c r="A55" s="65"/>
      <c r="B55" s="69" t="s">
        <v>38</v>
      </c>
      <c r="C55" s="70"/>
      <c r="D55" s="70"/>
      <c r="E55" s="70"/>
      <c r="F55" s="70"/>
      <c r="G55" s="71">
        <f>G54*0.05</f>
        <v>9752.75</v>
      </c>
    </row>
    <row r="56" spans="1:7" ht="12" customHeight="1" x14ac:dyDescent="0.25">
      <c r="A56" s="65"/>
      <c r="B56" s="72" t="s">
        <v>39</v>
      </c>
      <c r="C56" s="73"/>
      <c r="D56" s="73"/>
      <c r="E56" s="73"/>
      <c r="F56" s="73"/>
      <c r="G56" s="74">
        <f>G55+G54</f>
        <v>204807.75</v>
      </c>
    </row>
    <row r="57" spans="1:7" ht="12" customHeight="1" x14ac:dyDescent="0.25">
      <c r="A57" s="65"/>
      <c r="B57" s="69" t="s">
        <v>40</v>
      </c>
      <c r="C57" s="70"/>
      <c r="D57" s="70"/>
      <c r="E57" s="70"/>
      <c r="F57" s="70"/>
      <c r="G57" s="71">
        <f>G12</f>
        <v>475000</v>
      </c>
    </row>
    <row r="58" spans="1:7" ht="12" customHeight="1" x14ac:dyDescent="0.25">
      <c r="A58" s="65"/>
      <c r="B58" s="75" t="s">
        <v>41</v>
      </c>
      <c r="C58" s="76"/>
      <c r="D58" s="76"/>
      <c r="E58" s="76"/>
      <c r="F58" s="76"/>
      <c r="G58" s="116">
        <f>G57-G56</f>
        <v>270192.25</v>
      </c>
    </row>
    <row r="59" spans="1:7" ht="12" customHeight="1" x14ac:dyDescent="0.25">
      <c r="A59" s="65"/>
      <c r="B59" s="77" t="s">
        <v>84</v>
      </c>
      <c r="C59" s="78"/>
      <c r="D59" s="78"/>
      <c r="E59" s="78"/>
      <c r="F59" s="78"/>
      <c r="G59" s="79"/>
    </row>
    <row r="60" spans="1:7" ht="12.75" customHeight="1" thickBot="1" x14ac:dyDescent="0.3">
      <c r="A60" s="65"/>
      <c r="B60" s="80"/>
      <c r="C60" s="78"/>
      <c r="D60" s="78"/>
      <c r="E60" s="78"/>
      <c r="F60" s="78"/>
      <c r="G60" s="79"/>
    </row>
    <row r="61" spans="1:7" ht="12" customHeight="1" x14ac:dyDescent="0.25">
      <c r="A61" s="65"/>
      <c r="B61" s="81" t="s">
        <v>85</v>
      </c>
      <c r="C61" s="82"/>
      <c r="D61" s="82"/>
      <c r="E61" s="82"/>
      <c r="F61" s="83"/>
      <c r="G61" s="79"/>
    </row>
    <row r="62" spans="1:7" ht="12" customHeight="1" x14ac:dyDescent="0.25">
      <c r="A62" s="65"/>
      <c r="B62" s="84" t="s">
        <v>42</v>
      </c>
      <c r="C62" s="85"/>
      <c r="D62" s="85"/>
      <c r="E62" s="85"/>
      <c r="F62" s="86"/>
      <c r="G62" s="79"/>
    </row>
    <row r="63" spans="1:7" ht="12" customHeight="1" x14ac:dyDescent="0.25">
      <c r="A63" s="65"/>
      <c r="B63" s="84" t="s">
        <v>43</v>
      </c>
      <c r="C63" s="85"/>
      <c r="D63" s="85"/>
      <c r="E63" s="85"/>
      <c r="F63" s="86"/>
      <c r="G63" s="79"/>
    </row>
    <row r="64" spans="1:7" ht="12" customHeight="1" x14ac:dyDescent="0.25">
      <c r="A64" s="65"/>
      <c r="B64" s="84" t="s">
        <v>44</v>
      </c>
      <c r="C64" s="85"/>
      <c r="D64" s="85"/>
      <c r="E64" s="85"/>
      <c r="F64" s="86"/>
      <c r="G64" s="79"/>
    </row>
    <row r="65" spans="1:7" ht="12" customHeight="1" x14ac:dyDescent="0.25">
      <c r="A65" s="65"/>
      <c r="B65" s="84" t="s">
        <v>45</v>
      </c>
      <c r="C65" s="85"/>
      <c r="D65" s="85"/>
      <c r="E65" s="85"/>
      <c r="F65" s="86"/>
      <c r="G65" s="79"/>
    </row>
    <row r="66" spans="1:7" ht="12" customHeight="1" x14ac:dyDescent="0.25">
      <c r="A66" s="65"/>
      <c r="B66" s="84" t="s">
        <v>46</v>
      </c>
      <c r="C66" s="85"/>
      <c r="D66" s="85"/>
      <c r="E66" s="85"/>
      <c r="F66" s="86"/>
      <c r="G66" s="79"/>
    </row>
    <row r="67" spans="1:7" ht="12.75" customHeight="1" thickBot="1" x14ac:dyDescent="0.3">
      <c r="A67" s="65"/>
      <c r="B67" s="87" t="s">
        <v>47</v>
      </c>
      <c r="C67" s="88"/>
      <c r="D67" s="88"/>
      <c r="E67" s="88"/>
      <c r="F67" s="89"/>
      <c r="G67" s="79"/>
    </row>
    <row r="68" spans="1:7" ht="12.75" customHeight="1" x14ac:dyDescent="0.25">
      <c r="A68" s="65"/>
      <c r="B68" s="80"/>
      <c r="C68" s="85"/>
      <c r="D68" s="85"/>
      <c r="E68" s="85"/>
      <c r="F68" s="85"/>
      <c r="G68" s="79"/>
    </row>
    <row r="69" spans="1:7" ht="15" customHeight="1" thickBot="1" x14ac:dyDescent="0.3">
      <c r="A69" s="65"/>
      <c r="B69" s="143" t="s">
        <v>48</v>
      </c>
      <c r="C69" s="144"/>
      <c r="D69" s="90"/>
      <c r="E69" s="91"/>
      <c r="F69" s="91"/>
      <c r="G69" s="79"/>
    </row>
    <row r="70" spans="1:7" ht="12" customHeight="1" x14ac:dyDescent="0.25">
      <c r="A70" s="65"/>
      <c r="B70" s="92" t="s">
        <v>35</v>
      </c>
      <c r="C70" s="93" t="s">
        <v>88</v>
      </c>
      <c r="D70" s="94" t="s">
        <v>49</v>
      </c>
      <c r="E70" s="91"/>
      <c r="F70" s="91"/>
      <c r="G70" s="79"/>
    </row>
    <row r="71" spans="1:7" ht="12" customHeight="1" x14ac:dyDescent="0.25">
      <c r="A71" s="65"/>
      <c r="B71" s="95" t="s">
        <v>50</v>
      </c>
      <c r="C71" s="96">
        <f>+G22</f>
        <v>100000</v>
      </c>
      <c r="D71" s="97">
        <f>(C71/C77)</f>
        <v>0.48826277325931272</v>
      </c>
      <c r="E71" s="91"/>
      <c r="F71" s="91"/>
      <c r="G71" s="79"/>
    </row>
    <row r="72" spans="1:7" ht="12" customHeight="1" x14ac:dyDescent="0.25">
      <c r="A72" s="65"/>
      <c r="B72" s="95" t="s">
        <v>51</v>
      </c>
      <c r="C72" s="96">
        <f>+G27</f>
        <v>0</v>
      </c>
      <c r="D72" s="97">
        <v>0</v>
      </c>
      <c r="E72" s="91"/>
      <c r="F72" s="91"/>
      <c r="G72" s="79"/>
    </row>
    <row r="73" spans="1:7" ht="12" customHeight="1" x14ac:dyDescent="0.25">
      <c r="A73" s="65"/>
      <c r="B73" s="95" t="s">
        <v>52</v>
      </c>
      <c r="C73" s="96">
        <f>+G32</f>
        <v>0</v>
      </c>
      <c r="D73" s="97">
        <f>(C73/C77)</f>
        <v>0</v>
      </c>
      <c r="E73" s="91"/>
      <c r="F73" s="91"/>
      <c r="G73" s="79"/>
    </row>
    <row r="74" spans="1:7" ht="12" customHeight="1" x14ac:dyDescent="0.25">
      <c r="A74" s="65"/>
      <c r="B74" s="95" t="s">
        <v>29</v>
      </c>
      <c r="C74" s="96">
        <f>+G47</f>
        <v>95055</v>
      </c>
      <c r="D74" s="97">
        <f>(C74/C77)</f>
        <v>0.46411817912163966</v>
      </c>
      <c r="E74" s="91"/>
      <c r="F74" s="91"/>
      <c r="G74" s="79"/>
    </row>
    <row r="75" spans="1:7" ht="12" customHeight="1" x14ac:dyDescent="0.25">
      <c r="A75" s="65"/>
      <c r="B75" s="95" t="s">
        <v>53</v>
      </c>
      <c r="C75" s="98">
        <f>+G52</f>
        <v>0</v>
      </c>
      <c r="D75" s="97">
        <f>(C75/C77)</f>
        <v>0</v>
      </c>
      <c r="E75" s="99"/>
      <c r="F75" s="99"/>
      <c r="G75" s="79"/>
    </row>
    <row r="76" spans="1:7" ht="12" customHeight="1" x14ac:dyDescent="0.25">
      <c r="A76" s="65"/>
      <c r="B76" s="95" t="s">
        <v>54</v>
      </c>
      <c r="C76" s="98">
        <f>+G55</f>
        <v>9752.75</v>
      </c>
      <c r="D76" s="97">
        <f>(C76/C77)</f>
        <v>4.7619047619047616E-2</v>
      </c>
      <c r="E76" s="99"/>
      <c r="F76" s="99"/>
      <c r="G76" s="79"/>
    </row>
    <row r="77" spans="1:7" ht="12.75" customHeight="1" thickBot="1" x14ac:dyDescent="0.3">
      <c r="A77" s="65"/>
      <c r="B77" s="100" t="s">
        <v>55</v>
      </c>
      <c r="C77" s="101">
        <f>SUM(C71:C76)</f>
        <v>204807.75</v>
      </c>
      <c r="D77" s="102">
        <f>SUM(D71:D76)</f>
        <v>1</v>
      </c>
      <c r="E77" s="99"/>
      <c r="F77" s="99"/>
      <c r="G77" s="79"/>
    </row>
    <row r="78" spans="1:7" ht="12" customHeight="1" x14ac:dyDescent="0.25">
      <c r="A78" s="65"/>
      <c r="B78" s="80"/>
      <c r="C78" s="78"/>
      <c r="D78" s="78"/>
      <c r="E78" s="78"/>
      <c r="F78" s="78"/>
      <c r="G78" s="79"/>
    </row>
    <row r="79" spans="1:7" ht="12.75" customHeight="1" x14ac:dyDescent="0.25">
      <c r="A79" s="65"/>
      <c r="B79" s="24"/>
      <c r="C79" s="78"/>
      <c r="D79" s="78"/>
      <c r="E79" s="78"/>
      <c r="F79" s="78"/>
      <c r="G79" s="79"/>
    </row>
    <row r="80" spans="1:7" ht="12" customHeight="1" thickBot="1" x14ac:dyDescent="0.3">
      <c r="A80" s="103"/>
      <c r="B80" s="104"/>
      <c r="C80" s="105" t="s">
        <v>91</v>
      </c>
      <c r="D80" s="106"/>
      <c r="E80" s="107"/>
      <c r="F80" s="108"/>
      <c r="G80" s="79"/>
    </row>
    <row r="81" spans="1:7" ht="12" customHeight="1" x14ac:dyDescent="0.25">
      <c r="A81" s="65"/>
      <c r="B81" s="109" t="s">
        <v>87</v>
      </c>
      <c r="C81" s="110">
        <v>200</v>
      </c>
      <c r="D81" s="110">
        <v>250</v>
      </c>
      <c r="E81" s="111">
        <v>300</v>
      </c>
      <c r="F81" s="112"/>
      <c r="G81" s="113"/>
    </row>
    <row r="82" spans="1:7" ht="12.75" customHeight="1" thickBot="1" x14ac:dyDescent="0.3">
      <c r="A82" s="65"/>
      <c r="B82" s="100" t="s">
        <v>90</v>
      </c>
      <c r="C82" s="101">
        <f>(G56/C81)</f>
        <v>1024.0387499999999</v>
      </c>
      <c r="D82" s="101">
        <f>(G56/D81)</f>
        <v>819.23099999999999</v>
      </c>
      <c r="E82" s="114">
        <f>(G56/E81)</f>
        <v>682.6925</v>
      </c>
      <c r="F82" s="112"/>
      <c r="G82" s="113"/>
    </row>
    <row r="83" spans="1:7" ht="15.6" customHeight="1" x14ac:dyDescent="0.25">
      <c r="A83" s="65"/>
      <c r="B83" s="77" t="s">
        <v>56</v>
      </c>
      <c r="C83" s="85"/>
      <c r="D83" s="85"/>
      <c r="E83" s="85"/>
      <c r="F83" s="85"/>
      <c r="G83" s="85"/>
    </row>
  </sheetData>
  <mergeCells count="9">
    <mergeCell ref="B69:C69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2022-07-04T19:24:48Z</dcterms:modified>
</cp:coreProperties>
</file>