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inchao\"/>
    </mc:Choice>
  </mc:AlternateContent>
  <bookViews>
    <workbookView xWindow="0" yWindow="0" windowWidth="19200" windowHeight="6730"/>
  </bookViews>
  <sheets>
    <sheet name="BOVINOS CARNE" sheetId="1" r:id="rId1"/>
  </sheets>
  <definedNames>
    <definedName name="_xlnm.Print_Area" localSheetId="0">'BOVINOS CARNE'!$B$2:$G$91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F86" i="1"/>
  <c r="F88" i="1"/>
  <c r="F87" i="1"/>
  <c r="F89" i="1"/>
  <c r="G12" i="1"/>
  <c r="G43" i="1"/>
  <c r="G39" i="1"/>
  <c r="G44" i="1"/>
  <c r="G40" i="1"/>
  <c r="G41" i="1"/>
  <c r="G45" i="1"/>
  <c r="G52" i="1"/>
  <c r="G23" i="1"/>
  <c r="G21" i="1"/>
  <c r="G22" i="1"/>
  <c r="G24" i="1"/>
  <c r="G49" i="1"/>
  <c r="G50" i="1"/>
  <c r="G53" i="1"/>
  <c r="C77" i="1"/>
  <c r="C76" i="1"/>
  <c r="C75" i="1"/>
  <c r="C74" i="1"/>
  <c r="C73" i="1"/>
  <c r="C78" i="1"/>
  <c r="D75" i="1"/>
  <c r="G55" i="1"/>
  <c r="D72" i="1"/>
  <c r="D76" i="1"/>
  <c r="D77" i="1"/>
  <c r="D74" i="1"/>
  <c r="D78" i="1"/>
  <c r="G54" i="1"/>
  <c r="G56" i="1"/>
</calcChain>
</file>

<file path=xl/sharedStrings.xml><?xml version="1.0" encoding="utf-8"?>
<sst xmlns="http://schemas.openxmlformats.org/spreadsheetml/2006/main" count="134" uniqueCount="102">
  <si>
    <t>RUBRO O CULTIVO</t>
  </si>
  <si>
    <t>RENDIMIENTO (qqm/Há.)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</si>
  <si>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</si>
  <si>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</si>
  <si>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</si>
  <si>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</si>
  <si>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</si>
  <si>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</si>
  <si>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</si>
  <si>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</si>
  <si>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</si>
  <si>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</si>
  <si>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</si>
  <si>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</si>
  <si>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</si>
  <si>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</si>
  <si>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</si>
  <si>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</si>
  <si>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</si>
  <si>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</si>
  <si>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</si>
  <si>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</si>
  <si>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</si>
  <si>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</si>
  <si>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</si>
  <si>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</si>
  <si>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</si>
  <si>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</si>
  <si>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</si>
  <si>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</si>
  <si>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</si>
  <si>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</si>
  <si>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</si>
  <si>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</si>
  <si>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</si>
  <si>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</si>
  <si>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</si>
  <si>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</si>
  <si>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</si>
  <si>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</si>
  <si>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</si>
  <si>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</si>
  <si>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</si>
  <si>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</si>
  <si>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</si>
  <si>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</si>
  <si>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</si>
  <si>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</si>
  <si>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</si>
  <si>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</si>
  <si>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</si>
  <si>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</si>
  <si>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</si>
  <si>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</si>
  <si>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</si>
  <si>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</si>
  <si>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</si>
  <si>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</si>
  <si>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BOVINOS CARNE</t>
  </si>
  <si>
    <t>CLAVEL, ANGUS,  CRUZAS</t>
  </si>
  <si>
    <t>MEDIO</t>
  </si>
  <si>
    <t>LOS LAGOS</t>
  </si>
  <si>
    <t>QUINCHAO</t>
  </si>
  <si>
    <t>QUINCHAO, CURACO DE VELEZ</t>
  </si>
  <si>
    <t>Mercado interno</t>
  </si>
  <si>
    <t>NO HAY</t>
  </si>
  <si>
    <t>Manejo sanitario otoño</t>
  </si>
  <si>
    <t xml:space="preserve">Manejo sanitario Primavera </t>
  </si>
  <si>
    <t xml:space="preserve">Forrajeo Invernal </t>
  </si>
  <si>
    <t>marzo - abril</t>
  </si>
  <si>
    <t>septiembre</t>
  </si>
  <si>
    <t>junio-agosto</t>
  </si>
  <si>
    <t>FARMACOS</t>
  </si>
  <si>
    <t>vitamina ADE</t>
  </si>
  <si>
    <t>Vacuna Clostrivac 8 (2ml/animal)</t>
  </si>
  <si>
    <t>Ivermectina(2)</t>
  </si>
  <si>
    <t>ALIMENTACION</t>
  </si>
  <si>
    <t>Heno (3)  fardos 25 kg</t>
  </si>
  <si>
    <t>Concentrados cosetan</t>
  </si>
  <si>
    <t>Frasco  100 ml</t>
  </si>
  <si>
    <t>01 Frasco  100 cc</t>
  </si>
  <si>
    <t>agosto - septiembre</t>
  </si>
  <si>
    <t>Frasco 500 cc</t>
  </si>
  <si>
    <t>Fardos  25 kg</t>
  </si>
  <si>
    <t>junio - agosto</t>
  </si>
  <si>
    <t>sacos de 25 kg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</si>
  <si>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</si>
  <si>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</si>
  <si>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</si>
  <si>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</si>
  <si>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>7. Sobre el  rebaño de 16  vientres, 6 terneras, 4 terneros, 1 toro</t>
  </si>
  <si>
    <t>8. Se considera 65% de parición, 20 % de reposición</t>
  </si>
  <si>
    <t>CATEGORIA</t>
  </si>
  <si>
    <t>Época</t>
  </si>
  <si>
    <t>Ternero/a (venta)</t>
  </si>
  <si>
    <t>Abril-Mayo</t>
  </si>
  <si>
    <t>Vaca desecho</t>
  </si>
  <si>
    <t xml:space="preserve">Novillos </t>
  </si>
  <si>
    <t>Ingresos  esperados</t>
  </si>
  <si>
    <t>PRECIO ESPERADO animal en pie</t>
  </si>
  <si>
    <t>Marzo - Abril 2022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</si>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</sst>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_-;\-* #,##0_-;_-* &quot;-&quot;??_-;_-@_-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color theme="1"/>
      <name val="Arial Narrow"/>
      <family val="2"/>
    </font>
    <font>
      <sz val="9"/>
      <name val="Helvetica Neue"/>
      <family val="2"/>
      <scheme val="minor"/>
    </font>
    <font>
      <sz val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43" fontId="23" fillId="0" borderId="22" applyFont="0" applyFill="0" applyBorder="0" applyAlignment="0" applyProtection="0"/>
    <xf numFmtId="43" fontId="24" fillId="0" borderId="22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6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0" fontId="20" fillId="10" borderId="56" xfId="0" applyFont="1" applyFill="1" applyBorder="1" applyAlignment="1">
      <alignment horizontal="right" vertical="center"/>
    </xf>
    <xf numFmtId="0" fontId="20" fillId="10" borderId="56" xfId="0" applyFont="1" applyFill="1" applyBorder="1" applyAlignment="1">
      <alignment horizontal="right" vertical="center" wrapText="1"/>
    </xf>
    <xf numFmtId="17" fontId="20" fillId="10" borderId="56" xfId="0" applyNumberFormat="1" applyFont="1" applyFill="1" applyBorder="1" applyAlignment="1">
      <alignment horizontal="right" vertical="center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left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left" vertical="center" wrapText="1"/>
    </xf>
    <xf numFmtId="169" fontId="21" fillId="0" borderId="56" xfId="1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 wrapText="1"/>
    </xf>
    <xf numFmtId="168" fontId="4" fillId="0" borderId="56" xfId="1" applyNumberFormat="1" applyFont="1" applyFill="1" applyBorder="1" applyAlignment="1">
      <alignment horizontal="right" vertical="center" wrapText="1"/>
    </xf>
    <xf numFmtId="169" fontId="22" fillId="0" borderId="56" xfId="1" applyNumberFormat="1" applyFont="1" applyFill="1" applyBorder="1" applyAlignment="1">
      <alignment vertical="center"/>
    </xf>
    <xf numFmtId="0" fontId="4" fillId="11" borderId="56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43" fontId="22" fillId="0" borderId="56" xfId="2" applyNumberFormat="1" applyFont="1" applyFill="1" applyBorder="1" applyAlignment="1">
      <alignment horizontal="center" vertical="center"/>
    </xf>
    <xf numFmtId="0" fontId="22" fillId="0" borderId="56" xfId="2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25" fillId="11" borderId="47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1" fontId="21" fillId="0" borderId="56" xfId="0" applyNumberFormat="1" applyFont="1" applyFill="1" applyBorder="1" applyAlignment="1">
      <alignment horizontal="center" vertical="center"/>
    </xf>
    <xf numFmtId="169" fontId="21" fillId="10" borderId="56" xfId="0" applyNumberFormat="1" applyFont="1" applyFill="1" applyBorder="1" applyAlignment="1">
      <alignment vertical="center"/>
    </xf>
    <xf numFmtId="1" fontId="21" fillId="0" borderId="56" xfId="2" applyNumberFormat="1" applyFont="1" applyFill="1" applyBorder="1" applyAlignment="1">
      <alignment horizontal="center" vertical="center"/>
    </xf>
    <xf numFmtId="168" fontId="1" fillId="9" borderId="56" xfId="1" applyNumberFormat="1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 wrapText="1"/>
    </xf>
    <xf numFmtId="168" fontId="3" fillId="9" borderId="56" xfId="1" applyNumberFormat="1" applyFont="1" applyFill="1" applyBorder="1" applyAlignment="1">
      <alignment vertical="center"/>
    </xf>
    <xf numFmtId="168" fontId="25" fillId="9" borderId="56" xfId="1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7" fontId="4" fillId="0" borderId="6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</cellXfs>
  <cellStyles count="3">
    <cellStyle name="Millares 2" xfId="1"/>
    <cellStyle name="Millares 6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Normal="100" workbookViewId="0">
      <selection activeCell="J5" sqref="J5"/>
    </sheetView>
  </sheetViews>
  <sheetFormatPr baseColWidth="10" defaultColWidth="10.81640625" defaultRowHeight="11.25" customHeight="1"/>
  <cols>
    <col min="1" max="1" width="4.453125" style="61" customWidth="1"/>
    <col min="2" max="2" width="20.54296875" style="61" customWidth="1"/>
    <col min="3" max="3" width="19.453125" style="61" customWidth="1"/>
    <col min="4" max="4" width="9.453125" style="61" customWidth="1"/>
    <col min="5" max="5" width="14.453125" style="61" customWidth="1"/>
    <col min="6" max="6" width="14.26953125" style="61" bestFit="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>
      <c r="A1" s="60"/>
      <c r="B1" s="60"/>
      <c r="C1" s="60"/>
      <c r="D1" s="60"/>
      <c r="E1" s="60"/>
      <c r="F1" s="60"/>
      <c r="G1" s="60"/>
    </row>
    <row r="2" spans="1:7" ht="15" customHeight="1">
      <c r="A2" s="60"/>
      <c r="B2" s="60"/>
      <c r="C2" s="60"/>
      <c r="D2" s="60"/>
      <c r="E2" s="60"/>
      <c r="F2" s="60"/>
      <c r="G2" s="60"/>
    </row>
    <row r="3" spans="1:7" ht="15" customHeight="1">
      <c r="A3" s="60"/>
      <c r="B3" s="60"/>
      <c r="C3" s="60"/>
      <c r="D3" s="60"/>
      <c r="E3" s="60"/>
      <c r="F3" s="60"/>
      <c r="G3" s="60"/>
    </row>
    <row r="4" spans="1:7" ht="15" customHeight="1">
      <c r="A4" s="60"/>
      <c r="B4" s="60"/>
      <c r="C4" s="60"/>
      <c r="D4" s="60"/>
      <c r="E4" s="60"/>
      <c r="F4" s="60"/>
      <c r="G4" s="60"/>
    </row>
    <row r="5" spans="1:7" ht="15" customHeight="1">
      <c r="A5" s="60"/>
      <c r="B5" s="60"/>
      <c r="C5" s="60"/>
      <c r="D5" s="60"/>
      <c r="E5" s="60"/>
      <c r="F5" s="60"/>
      <c r="G5" s="60"/>
    </row>
    <row r="6" spans="1:7" ht="15" customHeight="1">
      <c r="A6" s="60"/>
      <c r="B6" s="60"/>
      <c r="C6" s="60"/>
      <c r="D6" s="60"/>
      <c r="E6" s="60"/>
      <c r="F6" s="60"/>
      <c r="G6" s="60"/>
    </row>
    <row r="7" spans="1:7" ht="15" customHeight="1">
      <c r="A7" s="60"/>
      <c r="B7" s="60"/>
      <c r="C7" s="60"/>
      <c r="D7" s="60"/>
      <c r="E7" s="60"/>
      <c r="F7" s="60"/>
      <c r="G7" s="60"/>
    </row>
    <row r="8" spans="1:7" ht="15" customHeight="1">
      <c r="A8" s="60"/>
      <c r="B8" s="63"/>
      <c r="C8" s="64"/>
      <c r="D8" s="60"/>
      <c r="E8" s="64"/>
      <c r="F8" s="64"/>
      <c r="G8" s="64"/>
    </row>
    <row r="9" spans="1:7" ht="12" customHeight="1">
      <c r="A9" s="65"/>
      <c r="B9" s="1" t="s">
        <v>0</v>
      </c>
      <c r="C9" s="66" t="s">
        <v>58</v>
      </c>
      <c r="D9" s="67"/>
      <c r="E9" s="163" t="s">
        <v>1</v>
      </c>
      <c r="F9" s="164"/>
      <c r="G9" s="170">
        <v>13</v>
      </c>
    </row>
    <row r="10" spans="1:7" ht="38.25" customHeight="1">
      <c r="A10" s="65"/>
      <c r="B10" s="2" t="s">
        <v>2</v>
      </c>
      <c r="C10" s="3" t="s">
        <v>59</v>
      </c>
      <c r="D10" s="68"/>
      <c r="E10" s="161" t="s">
        <v>3</v>
      </c>
      <c r="F10" s="162"/>
      <c r="G10" s="69" t="s">
        <v>101</v>
      </c>
    </row>
    <row r="11" spans="1:7" ht="18" customHeight="1">
      <c r="A11" s="65"/>
      <c r="B11" s="2" t="s">
        <v>4</v>
      </c>
      <c r="C11" s="127" t="s">
        <v>60</v>
      </c>
      <c r="D11" s="68"/>
      <c r="E11" s="161" t="s">
        <v>99</v>
      </c>
      <c r="F11" s="162"/>
      <c r="G11" s="169">
        <v>515500</v>
      </c>
    </row>
    <row r="12" spans="1:7" ht="11.25" customHeight="1">
      <c r="A12" s="65"/>
      <c r="B12" s="2" t="s">
        <v>5</v>
      </c>
      <c r="C12" s="127" t="s">
        <v>61</v>
      </c>
      <c r="D12" s="68"/>
      <c r="E12" s="71" t="s">
        <v>6</v>
      </c>
      <c r="F12" s="72"/>
      <c r="G12" s="73">
        <f>F89</f>
        <v>6700000</v>
      </c>
    </row>
    <row r="13" spans="1:7" ht="11.25" customHeight="1">
      <c r="A13" s="65"/>
      <c r="B13" s="2" t="s">
        <v>7</v>
      </c>
      <c r="C13" s="127" t="s">
        <v>62</v>
      </c>
      <c r="D13" s="68"/>
      <c r="E13" s="161" t="s">
        <v>8</v>
      </c>
      <c r="F13" s="162"/>
      <c r="G13" s="69" t="s">
        <v>64</v>
      </c>
    </row>
    <row r="14" spans="1:7" ht="14.5">
      <c r="A14" s="65"/>
      <c r="B14" s="2" t="s">
        <v>9</v>
      </c>
      <c r="C14" s="128" t="s">
        <v>63</v>
      </c>
      <c r="D14" s="68"/>
      <c r="E14" s="161" t="s">
        <v>10</v>
      </c>
      <c r="F14" s="162"/>
      <c r="G14" s="69" t="s">
        <v>100</v>
      </c>
    </row>
    <row r="15" spans="1:7" ht="25.5" customHeight="1">
      <c r="A15" s="65"/>
      <c r="B15" s="2" t="s">
        <v>11</v>
      </c>
      <c r="C15" s="129">
        <v>44713</v>
      </c>
      <c r="D15" s="68"/>
      <c r="E15" s="165" t="s">
        <v>12</v>
      </c>
      <c r="F15" s="166"/>
      <c r="G15" s="70" t="s">
        <v>65</v>
      </c>
    </row>
    <row r="16" spans="1:7" ht="12" customHeight="1">
      <c r="A16" s="60"/>
      <c r="B16" s="74"/>
      <c r="C16" s="75"/>
      <c r="D16" s="6"/>
      <c r="E16" s="76"/>
      <c r="F16" s="76"/>
      <c r="G16" s="77"/>
    </row>
    <row r="17" spans="1:7" ht="12" customHeight="1">
      <c r="A17" s="78"/>
      <c r="B17" s="167" t="s">
        <v>13</v>
      </c>
      <c r="C17" s="168"/>
      <c r="D17" s="168"/>
      <c r="E17" s="168"/>
      <c r="F17" s="168"/>
      <c r="G17" s="168"/>
    </row>
    <row r="18" spans="1:7" ht="12" customHeight="1">
      <c r="A18" s="60"/>
      <c r="B18" s="79"/>
      <c r="C18" s="80"/>
      <c r="D18" s="80"/>
      <c r="E18" s="80"/>
      <c r="F18" s="81"/>
      <c r="G18" s="81"/>
    </row>
    <row r="19" spans="1:7" ht="12" customHeight="1">
      <c r="A19" s="65"/>
      <c r="B19" s="4" t="s">
        <v>14</v>
      </c>
      <c r="C19" s="5"/>
      <c r="D19" s="6"/>
      <c r="E19" s="6"/>
      <c r="F19" s="6"/>
      <c r="G19" s="6"/>
    </row>
    <row r="20" spans="1:7" ht="24" customHeight="1">
      <c r="A20" s="78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>
      <c r="A21" s="78"/>
      <c r="B21" s="132" t="s">
        <v>66</v>
      </c>
      <c r="C21" s="3" t="s">
        <v>21</v>
      </c>
      <c r="D21" s="83">
        <v>1</v>
      </c>
      <c r="E21" s="133" t="s">
        <v>69</v>
      </c>
      <c r="F21" s="73">
        <v>25000</v>
      </c>
      <c r="G21" s="73">
        <f>(D21*F21)</f>
        <v>25000</v>
      </c>
    </row>
    <row r="22" spans="1:7" ht="25.5" customHeight="1">
      <c r="A22" s="78"/>
      <c r="B22" s="132" t="s">
        <v>67</v>
      </c>
      <c r="C22" s="3" t="s">
        <v>21</v>
      </c>
      <c r="D22" s="83">
        <v>1</v>
      </c>
      <c r="E22" s="133" t="s">
        <v>70</v>
      </c>
      <c r="F22" s="73">
        <v>25000</v>
      </c>
      <c r="G22" s="73">
        <f>(D22*F22)</f>
        <v>25000</v>
      </c>
    </row>
    <row r="23" spans="1:7" ht="12.75" customHeight="1">
      <c r="A23" s="78"/>
      <c r="B23" s="134" t="s">
        <v>68</v>
      </c>
      <c r="C23" s="3" t="s">
        <v>21</v>
      </c>
      <c r="D23" s="83">
        <v>10</v>
      </c>
      <c r="E23" s="133" t="s">
        <v>71</v>
      </c>
      <c r="F23" s="73">
        <v>25000</v>
      </c>
      <c r="G23" s="73">
        <f>(D23*F23)</f>
        <v>250000</v>
      </c>
    </row>
    <row r="24" spans="1:7" ht="12.75" customHeight="1">
      <c r="A24" s="78"/>
      <c r="B24" s="8" t="s">
        <v>22</v>
      </c>
      <c r="C24" s="9"/>
      <c r="D24" s="9"/>
      <c r="E24" s="9"/>
      <c r="F24" s="10"/>
      <c r="G24" s="11">
        <f>SUM(G21:G23)</f>
        <v>300000</v>
      </c>
    </row>
    <row r="25" spans="1:7" ht="12" customHeight="1">
      <c r="A25" s="60"/>
      <c r="B25" s="79"/>
      <c r="C25" s="81"/>
      <c r="D25" s="81"/>
      <c r="E25" s="81"/>
      <c r="F25" s="84"/>
      <c r="G25" s="84"/>
    </row>
    <row r="26" spans="1:7" ht="12" customHeight="1">
      <c r="A26" s="65"/>
      <c r="B26" s="12" t="s">
        <v>23</v>
      </c>
      <c r="C26" s="13"/>
      <c r="D26" s="14"/>
      <c r="E26" s="14"/>
      <c r="F26" s="15"/>
      <c r="G26" s="15"/>
    </row>
    <row r="27" spans="1:7" ht="24" customHeight="1">
      <c r="A27" s="65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>
      <c r="A28" s="65"/>
      <c r="B28" s="18"/>
      <c r="C28" s="19" t="s">
        <v>56</v>
      </c>
      <c r="D28" s="19"/>
      <c r="E28" s="19"/>
      <c r="F28" s="18"/>
      <c r="G28" s="18"/>
    </row>
    <row r="29" spans="1:7" ht="12" customHeight="1">
      <c r="A29" s="65"/>
      <c r="B29" s="20" t="s">
        <v>24</v>
      </c>
      <c r="C29" s="21"/>
      <c r="D29" s="21"/>
      <c r="E29" s="21"/>
      <c r="F29" s="22"/>
      <c r="G29" s="22"/>
    </row>
    <row r="30" spans="1:7" ht="12" customHeight="1">
      <c r="A30" s="60"/>
      <c r="B30" s="85"/>
      <c r="C30" s="86"/>
      <c r="D30" s="86"/>
      <c r="E30" s="86"/>
      <c r="F30" s="87"/>
      <c r="G30" s="87"/>
    </row>
    <row r="31" spans="1:7" ht="12" customHeight="1">
      <c r="A31" s="65"/>
      <c r="B31" s="12" t="s">
        <v>25</v>
      </c>
      <c r="C31" s="13"/>
      <c r="D31" s="14"/>
      <c r="E31" s="14"/>
      <c r="F31" s="15"/>
      <c r="G31" s="15"/>
    </row>
    <row r="32" spans="1:7" ht="24" customHeight="1">
      <c r="A32" s="65"/>
      <c r="B32" s="23" t="s">
        <v>15</v>
      </c>
      <c r="C32" s="23" t="s">
        <v>16</v>
      </c>
      <c r="D32" s="23" t="s">
        <v>17</v>
      </c>
      <c r="E32" s="23" t="s">
        <v>18</v>
      </c>
      <c r="F32" s="24" t="s">
        <v>19</v>
      </c>
      <c r="G32" s="23" t="s">
        <v>20</v>
      </c>
    </row>
    <row r="33" spans="1:7" ht="24" customHeight="1">
      <c r="A33" s="95"/>
      <c r="B33" s="146"/>
      <c r="C33" s="146"/>
      <c r="D33" s="146"/>
      <c r="E33" s="146"/>
      <c r="F33" s="147"/>
      <c r="G33" s="146"/>
    </row>
    <row r="34" spans="1:7" ht="12.75" customHeight="1">
      <c r="A34" s="78"/>
      <c r="B34" s="25" t="s">
        <v>26</v>
      </c>
      <c r="C34" s="26"/>
      <c r="D34" s="26"/>
      <c r="E34" s="26"/>
      <c r="F34" s="27"/>
      <c r="G34" s="28"/>
    </row>
    <row r="35" spans="1:7" ht="12.75" customHeight="1">
      <c r="A35" s="78"/>
      <c r="B35" s="85"/>
      <c r="C35" s="86"/>
      <c r="D35" s="86"/>
      <c r="E35" s="86"/>
      <c r="F35" s="87"/>
      <c r="G35" s="87"/>
    </row>
    <row r="36" spans="1:7" ht="12.75" customHeight="1">
      <c r="A36" s="78"/>
      <c r="B36" s="12" t="s">
        <v>27</v>
      </c>
      <c r="C36" s="13"/>
      <c r="D36" s="14"/>
      <c r="E36" s="14"/>
      <c r="F36" s="15"/>
      <c r="G36" s="15"/>
    </row>
    <row r="37" spans="1:7" ht="23.5" customHeight="1">
      <c r="A37" s="78"/>
      <c r="B37" s="24" t="s">
        <v>28</v>
      </c>
      <c r="C37" s="24" t="s">
        <v>29</v>
      </c>
      <c r="D37" s="24" t="s">
        <v>30</v>
      </c>
      <c r="E37" s="24" t="s">
        <v>18</v>
      </c>
      <c r="F37" s="24" t="s">
        <v>19</v>
      </c>
      <c r="G37" s="24" t="s">
        <v>20</v>
      </c>
    </row>
    <row r="38" spans="1:7" ht="12.75" customHeight="1">
      <c r="A38" s="78"/>
      <c r="B38" s="137" t="s">
        <v>72</v>
      </c>
      <c r="C38" s="138"/>
      <c r="D38" s="138"/>
      <c r="E38" s="138"/>
      <c r="F38" s="139"/>
      <c r="G38" s="136"/>
    </row>
    <row r="39" spans="1:7" ht="12.75" customHeight="1">
      <c r="A39" s="78"/>
      <c r="B39" s="137" t="s">
        <v>73</v>
      </c>
      <c r="C39" s="138" t="s">
        <v>79</v>
      </c>
      <c r="D39" s="138">
        <v>1</v>
      </c>
      <c r="E39" s="138" t="s">
        <v>69</v>
      </c>
      <c r="F39" s="140">
        <v>14980</v>
      </c>
      <c r="G39" s="90">
        <f>(D39*F39)</f>
        <v>14980</v>
      </c>
    </row>
    <row r="40" spans="1:7" ht="25.5" customHeight="1">
      <c r="A40" s="78"/>
      <c r="B40" s="132" t="s">
        <v>74</v>
      </c>
      <c r="C40" s="133" t="s">
        <v>80</v>
      </c>
      <c r="D40" s="133">
        <v>1</v>
      </c>
      <c r="E40" s="133" t="s">
        <v>81</v>
      </c>
      <c r="F40" s="140">
        <v>25890</v>
      </c>
      <c r="G40" s="90">
        <f>(D40*F40)</f>
        <v>25890</v>
      </c>
    </row>
    <row r="41" spans="1:7" ht="25.5" customHeight="1">
      <c r="A41" s="78"/>
      <c r="B41" s="132" t="s">
        <v>75</v>
      </c>
      <c r="C41" s="133" t="s">
        <v>82</v>
      </c>
      <c r="D41" s="133">
        <v>1</v>
      </c>
      <c r="E41" s="133" t="s">
        <v>69</v>
      </c>
      <c r="F41" s="140">
        <v>18980</v>
      </c>
      <c r="G41" s="90">
        <f>(D41*F41)</f>
        <v>18980</v>
      </c>
    </row>
    <row r="42" spans="1:7" ht="25.5" customHeight="1">
      <c r="A42" s="78"/>
      <c r="B42" s="141" t="s">
        <v>76</v>
      </c>
      <c r="C42" s="142"/>
      <c r="D42" s="142"/>
      <c r="E42" s="143"/>
      <c r="F42" s="139"/>
      <c r="G42" s="90"/>
    </row>
    <row r="43" spans="1:7" ht="12.75" customHeight="1">
      <c r="A43" s="78"/>
      <c r="B43" s="132" t="s">
        <v>77</v>
      </c>
      <c r="C43" s="144" t="s">
        <v>83</v>
      </c>
      <c r="D43" s="145">
        <v>200</v>
      </c>
      <c r="E43" s="133" t="s">
        <v>84</v>
      </c>
      <c r="F43" s="140">
        <v>4500</v>
      </c>
      <c r="G43" s="90">
        <f>(D43*F43)</f>
        <v>900000</v>
      </c>
    </row>
    <row r="44" spans="1:7" ht="12.75" customHeight="1">
      <c r="A44" s="78"/>
      <c r="B44" s="134" t="s">
        <v>78</v>
      </c>
      <c r="C44" s="144" t="s">
        <v>85</v>
      </c>
      <c r="D44" s="145">
        <v>60</v>
      </c>
      <c r="E44" s="133" t="s">
        <v>84</v>
      </c>
      <c r="F44" s="140">
        <v>11900</v>
      </c>
      <c r="G44" s="90">
        <f>(D44*F44)</f>
        <v>714000</v>
      </c>
    </row>
    <row r="45" spans="1:7" ht="12.75" customHeight="1">
      <c r="A45" s="78"/>
      <c r="B45" s="29" t="s">
        <v>31</v>
      </c>
      <c r="C45" s="30"/>
      <c r="D45" s="30"/>
      <c r="E45" s="30"/>
      <c r="F45" s="31"/>
      <c r="G45" s="32">
        <f>SUM(G38:G44)</f>
        <v>1673850</v>
      </c>
    </row>
    <row r="46" spans="1:7" ht="25.5" customHeight="1">
      <c r="A46" s="78"/>
      <c r="B46" s="85"/>
      <c r="C46" s="86"/>
      <c r="D46" s="86"/>
      <c r="E46" s="91"/>
      <c r="F46" s="87"/>
      <c r="G46" s="87"/>
    </row>
    <row r="47" spans="1:7" ht="12.75" customHeight="1">
      <c r="A47" s="78"/>
      <c r="B47" s="12" t="s">
        <v>32</v>
      </c>
      <c r="C47" s="13"/>
      <c r="D47" s="14"/>
      <c r="E47" s="14"/>
      <c r="F47" s="15"/>
      <c r="G47" s="15"/>
    </row>
    <row r="48" spans="1:7" ht="28" customHeight="1">
      <c r="A48" s="65"/>
      <c r="B48" s="23" t="s">
        <v>33</v>
      </c>
      <c r="C48" s="24" t="s">
        <v>29</v>
      </c>
      <c r="D48" s="24" t="s">
        <v>30</v>
      </c>
      <c r="E48" s="23" t="s">
        <v>18</v>
      </c>
      <c r="F48" s="24" t="s">
        <v>19</v>
      </c>
      <c r="G48" s="23" t="s">
        <v>20</v>
      </c>
    </row>
    <row r="49" spans="1:11" ht="12" customHeight="1">
      <c r="A49" s="60"/>
      <c r="B49" s="82"/>
      <c r="C49" s="89"/>
      <c r="D49" s="90"/>
      <c r="E49" s="3"/>
      <c r="F49" s="92"/>
      <c r="G49" s="90">
        <f>(D49*F49)</f>
        <v>0</v>
      </c>
    </row>
    <row r="50" spans="1:11" ht="12" customHeight="1">
      <c r="A50" s="65"/>
      <c r="B50" s="25" t="s">
        <v>57</v>
      </c>
      <c r="C50" s="33"/>
      <c r="D50" s="33"/>
      <c r="E50" s="33"/>
      <c r="F50" s="34"/>
      <c r="G50" s="35">
        <f>+G49</f>
        <v>0</v>
      </c>
    </row>
    <row r="51" spans="1:11" ht="24" customHeight="1">
      <c r="A51" s="65"/>
      <c r="B51" s="93"/>
      <c r="C51" s="93"/>
      <c r="D51" s="93"/>
      <c r="E51" s="93"/>
      <c r="F51" s="94"/>
      <c r="G51" s="94"/>
      <c r="K51" s="88"/>
    </row>
    <row r="52" spans="1:11" ht="12.75" customHeight="1">
      <c r="A52" s="78"/>
      <c r="B52" s="44" t="s">
        <v>34</v>
      </c>
      <c r="C52" s="45"/>
      <c r="D52" s="45"/>
      <c r="E52" s="45"/>
      <c r="F52" s="45"/>
      <c r="G52" s="59">
        <f>G24+G34+G45+G50+G29</f>
        <v>1973850</v>
      </c>
      <c r="K52" s="88"/>
    </row>
    <row r="53" spans="1:11" ht="12.75" customHeight="1">
      <c r="A53" s="78"/>
      <c r="B53" s="46" t="s">
        <v>35</v>
      </c>
      <c r="C53" s="37"/>
      <c r="D53" s="37"/>
      <c r="E53" s="37"/>
      <c r="F53" s="37"/>
      <c r="G53" s="47">
        <f>G52*0.05</f>
        <v>98692.5</v>
      </c>
    </row>
    <row r="54" spans="1:11" ht="12.75" customHeight="1">
      <c r="A54" s="78"/>
      <c r="B54" s="48" t="s">
        <v>36</v>
      </c>
      <c r="C54" s="36"/>
      <c r="D54" s="36"/>
      <c r="E54" s="36"/>
      <c r="F54" s="36"/>
      <c r="G54" s="49">
        <f>G53+G52</f>
        <v>2072542.5</v>
      </c>
    </row>
    <row r="55" spans="1:11" ht="12.75" customHeight="1">
      <c r="A55" s="78"/>
      <c r="B55" s="46" t="s">
        <v>37</v>
      </c>
      <c r="C55" s="37"/>
      <c r="D55" s="37"/>
      <c r="E55" s="37"/>
      <c r="F55" s="37"/>
      <c r="G55" s="47">
        <f>G12</f>
        <v>6700000</v>
      </c>
    </row>
    <row r="56" spans="1:11" ht="12.75" customHeight="1">
      <c r="A56" s="78"/>
      <c r="B56" s="50" t="s">
        <v>38</v>
      </c>
      <c r="C56" s="51"/>
      <c r="D56" s="51"/>
      <c r="E56" s="51"/>
      <c r="F56" s="51"/>
      <c r="G56" s="52">
        <f>G55-G54</f>
        <v>4627457.5</v>
      </c>
    </row>
    <row r="57" spans="1:11" ht="12.75" customHeight="1">
      <c r="A57" s="78"/>
      <c r="B57" s="42" t="s">
        <v>39</v>
      </c>
      <c r="C57" s="43"/>
      <c r="D57" s="43"/>
      <c r="E57" s="43"/>
      <c r="F57" s="43"/>
      <c r="G57" s="40"/>
    </row>
    <row r="58" spans="1:11" ht="12.75" customHeight="1" thickBot="1">
      <c r="A58" s="78"/>
      <c r="B58" s="53"/>
      <c r="C58" s="43"/>
      <c r="D58" s="43"/>
      <c r="E58" s="43"/>
      <c r="F58" s="43"/>
      <c r="G58" s="40"/>
    </row>
    <row r="59" spans="1:11" ht="12.75" customHeight="1">
      <c r="A59" s="95"/>
      <c r="B59" s="57" t="s">
        <v>40</v>
      </c>
      <c r="C59" s="96"/>
      <c r="D59" s="96"/>
      <c r="E59" s="96"/>
      <c r="F59" s="97"/>
      <c r="G59" s="40"/>
    </row>
    <row r="60" spans="1:11" ht="12.75" customHeight="1">
      <c r="A60" s="95"/>
      <c r="B60" s="149" t="s">
        <v>86</v>
      </c>
      <c r="C60" s="55"/>
      <c r="D60" s="55"/>
      <c r="E60" s="55"/>
      <c r="F60" s="98"/>
      <c r="G60" s="40"/>
    </row>
    <row r="61" spans="1:11" ht="12.75" customHeight="1">
      <c r="A61" s="95"/>
      <c r="B61" s="149" t="s">
        <v>41</v>
      </c>
      <c r="C61" s="55"/>
      <c r="D61" s="55"/>
      <c r="E61" s="55"/>
      <c r="F61" s="98"/>
      <c r="G61" s="40"/>
    </row>
    <row r="62" spans="1:11" ht="13.5" customHeight="1">
      <c r="A62" s="95"/>
      <c r="B62" s="149" t="s">
        <v>87</v>
      </c>
      <c r="C62" s="55"/>
      <c r="D62" s="55"/>
      <c r="E62" s="55"/>
      <c r="F62" s="98"/>
      <c r="G62" s="40"/>
    </row>
    <row r="63" spans="1:11" ht="12" customHeight="1">
      <c r="A63" s="95"/>
      <c r="B63" s="149" t="s">
        <v>88</v>
      </c>
      <c r="C63" s="55"/>
      <c r="D63" s="55"/>
      <c r="E63" s="55"/>
      <c r="F63" s="98"/>
      <c r="G63" s="40"/>
    </row>
    <row r="64" spans="1:11" ht="12" customHeight="1">
      <c r="A64" s="95"/>
      <c r="B64" s="149" t="s">
        <v>42</v>
      </c>
      <c r="C64" s="55"/>
      <c r="D64" s="55"/>
      <c r="E64" s="55"/>
      <c r="F64" s="98"/>
      <c r="G64" s="40"/>
    </row>
    <row r="65" spans="1:7" ht="17.149999999999999" customHeight="1">
      <c r="A65" s="95"/>
      <c r="B65" s="149" t="s">
        <v>89</v>
      </c>
      <c r="C65" s="55"/>
      <c r="D65" s="55"/>
      <c r="E65" s="55"/>
      <c r="F65" s="98"/>
      <c r="G65" s="40"/>
    </row>
    <row r="66" spans="1:7" ht="17.149999999999999" customHeight="1">
      <c r="A66" s="95"/>
      <c r="B66" s="150" t="s">
        <v>90</v>
      </c>
      <c r="C66" s="55"/>
      <c r="D66" s="55"/>
      <c r="E66" s="55"/>
      <c r="F66" s="98"/>
      <c r="G66" s="40"/>
    </row>
    <row r="67" spans="1:7" ht="17.149999999999999" customHeight="1" thickBot="1">
      <c r="A67" s="95"/>
      <c r="B67" s="151" t="s">
        <v>91</v>
      </c>
      <c r="C67" s="99"/>
      <c r="D67" s="99"/>
      <c r="E67" s="99"/>
      <c r="F67" s="100"/>
      <c r="G67" s="40"/>
    </row>
    <row r="68" spans="1:7" ht="24" customHeight="1">
      <c r="A68" s="95"/>
      <c r="B68" s="148"/>
      <c r="C68" s="55"/>
      <c r="D68" s="55"/>
      <c r="E68" s="55"/>
      <c r="F68" s="55"/>
      <c r="G68" s="40"/>
    </row>
    <row r="69" spans="1:7" ht="12.75" customHeight="1">
      <c r="A69" s="78"/>
      <c r="B69" s="55"/>
      <c r="C69" s="55"/>
      <c r="D69" s="55"/>
      <c r="E69" s="55"/>
      <c r="F69" s="55"/>
      <c r="G69" s="40"/>
    </row>
    <row r="70" spans="1:7" ht="13.5" customHeight="1" thickBot="1">
      <c r="A70" s="65"/>
      <c r="B70" s="159" t="s">
        <v>43</v>
      </c>
      <c r="C70" s="160"/>
      <c r="D70" s="103"/>
      <c r="E70" s="104"/>
      <c r="F70" s="101"/>
      <c r="G70" s="40"/>
    </row>
    <row r="71" spans="1:7" ht="12" customHeight="1">
      <c r="A71" s="60"/>
      <c r="B71" s="105" t="s">
        <v>33</v>
      </c>
      <c r="C71" s="106" t="s">
        <v>44</v>
      </c>
      <c r="D71" s="107" t="s">
        <v>45</v>
      </c>
      <c r="E71" s="104"/>
      <c r="F71" s="101"/>
      <c r="G71" s="40"/>
    </row>
    <row r="72" spans="1:7" ht="12" customHeight="1">
      <c r="A72" s="95"/>
      <c r="B72" s="108" t="s">
        <v>46</v>
      </c>
      <c r="C72" s="109">
        <f>+G24</f>
        <v>300000</v>
      </c>
      <c r="D72" s="110">
        <f>(C72/C78)</f>
        <v>0.14474974578325897</v>
      </c>
      <c r="E72" s="104"/>
      <c r="F72" s="101"/>
      <c r="G72" s="40"/>
    </row>
    <row r="73" spans="1:7" ht="12" customHeight="1">
      <c r="A73" s="95"/>
      <c r="B73" s="108" t="s">
        <v>47</v>
      </c>
      <c r="C73" s="111">
        <f>+G29</f>
        <v>0</v>
      </c>
      <c r="D73" s="110">
        <v>0</v>
      </c>
      <c r="E73" s="104"/>
      <c r="F73" s="101"/>
      <c r="G73" s="40"/>
    </row>
    <row r="74" spans="1:7" ht="12" customHeight="1">
      <c r="A74" s="95"/>
      <c r="B74" s="108" t="s">
        <v>48</v>
      </c>
      <c r="C74" s="109">
        <f>+G34</f>
        <v>0</v>
      </c>
      <c r="D74" s="110">
        <f>(C74/C78)</f>
        <v>0</v>
      </c>
      <c r="E74" s="104"/>
      <c r="F74" s="101"/>
      <c r="G74" s="40"/>
    </row>
    <row r="75" spans="1:7" ht="12" customHeight="1">
      <c r="A75" s="95"/>
      <c r="B75" s="108" t="s">
        <v>28</v>
      </c>
      <c r="C75" s="109">
        <f>+G45</f>
        <v>1673850</v>
      </c>
      <c r="D75" s="110">
        <f>(C75/C78)</f>
        <v>0.80763120659769339</v>
      </c>
      <c r="E75" s="104"/>
      <c r="F75" s="101"/>
      <c r="G75" s="40"/>
    </row>
    <row r="76" spans="1:7" ht="12" customHeight="1">
      <c r="A76" s="95"/>
      <c r="B76" s="108" t="s">
        <v>49</v>
      </c>
      <c r="C76" s="112">
        <f>+G50</f>
        <v>0</v>
      </c>
      <c r="D76" s="110">
        <f>(C76/C78)</f>
        <v>0</v>
      </c>
      <c r="E76" s="113"/>
      <c r="F76" s="39"/>
      <c r="G76" s="40"/>
    </row>
    <row r="77" spans="1:7" ht="12" customHeight="1">
      <c r="A77" s="95"/>
      <c r="B77" s="108" t="s">
        <v>50</v>
      </c>
      <c r="C77" s="112">
        <f>+G53</f>
        <v>98692.5</v>
      </c>
      <c r="D77" s="110">
        <f>(C77/C78)</f>
        <v>4.7619047619047616E-2</v>
      </c>
      <c r="E77" s="113"/>
      <c r="F77" s="39"/>
      <c r="G77" s="40"/>
    </row>
    <row r="78" spans="1:7" ht="12.75" customHeight="1" thickBot="1">
      <c r="A78" s="95"/>
      <c r="B78" s="114" t="s">
        <v>51</v>
      </c>
      <c r="C78" s="115">
        <f>SUM(C72:C77)</f>
        <v>2072542.5</v>
      </c>
      <c r="D78" s="116">
        <f>SUM(D72:D77)</f>
        <v>1</v>
      </c>
      <c r="E78" s="113"/>
      <c r="F78" s="39"/>
      <c r="G78" s="40"/>
    </row>
    <row r="79" spans="1:7" ht="12" customHeight="1">
      <c r="A79" s="95"/>
      <c r="B79" s="117"/>
      <c r="C79" s="118"/>
      <c r="D79" s="118"/>
      <c r="E79" s="118"/>
      <c r="F79" s="43"/>
      <c r="G79" s="40"/>
    </row>
    <row r="80" spans="1:7" ht="12" customHeight="1">
      <c r="A80" s="95"/>
      <c r="B80" s="54"/>
      <c r="C80" s="118"/>
      <c r="D80" s="118"/>
      <c r="E80" s="118"/>
      <c r="F80" s="43"/>
      <c r="G80" s="40"/>
    </row>
    <row r="81" spans="1:7" ht="12" customHeight="1" thickBot="1">
      <c r="A81" s="95"/>
      <c r="B81" s="119"/>
      <c r="C81" s="120" t="s">
        <v>52</v>
      </c>
      <c r="D81" s="121"/>
      <c r="E81" s="122"/>
      <c r="F81" s="38"/>
      <c r="G81" s="40"/>
    </row>
    <row r="82" spans="1:7" ht="12" customHeight="1">
      <c r="A82" s="95"/>
      <c r="B82" s="123" t="s">
        <v>53</v>
      </c>
      <c r="C82" s="124"/>
      <c r="D82" s="124"/>
      <c r="E82" s="125"/>
      <c r="F82" s="58"/>
      <c r="G82" s="41"/>
    </row>
    <row r="83" spans="1:7" ht="12" customHeight="1" thickBot="1">
      <c r="A83" s="95"/>
      <c r="B83" s="114" t="s">
        <v>54</v>
      </c>
      <c r="C83" s="115"/>
      <c r="D83" s="115"/>
      <c r="E83" s="126"/>
      <c r="F83" s="58"/>
      <c r="G83" s="41"/>
    </row>
    <row r="84" spans="1:7" ht="12" customHeight="1">
      <c r="A84" s="95"/>
      <c r="B84" s="56" t="s">
        <v>55</v>
      </c>
      <c r="C84" s="55"/>
      <c r="D84" s="55"/>
      <c r="E84" s="55"/>
      <c r="F84" s="55"/>
      <c r="G84" s="55"/>
    </row>
    <row r="85" spans="1:7" ht="12.75" customHeight="1">
      <c r="A85" s="95"/>
      <c r="B85" s="155" t="s">
        <v>92</v>
      </c>
      <c r="C85" s="156" t="s">
        <v>30</v>
      </c>
      <c r="D85" s="155" t="s">
        <v>93</v>
      </c>
      <c r="E85" s="155" t="s">
        <v>19</v>
      </c>
      <c r="F85" s="155" t="s">
        <v>20</v>
      </c>
    </row>
    <row r="86" spans="1:7" ht="12.75" customHeight="1">
      <c r="A86" s="95"/>
      <c r="B86" s="130" t="s">
        <v>94</v>
      </c>
      <c r="C86" s="152">
        <v>8</v>
      </c>
      <c r="D86" s="131" t="s">
        <v>95</v>
      </c>
      <c r="E86" s="135">
        <v>450000</v>
      </c>
      <c r="F86" s="153">
        <f>+E86*C86</f>
        <v>3600000</v>
      </c>
    </row>
    <row r="87" spans="1:7" ht="15" customHeight="1">
      <c r="A87" s="95"/>
      <c r="B87" s="130" t="s">
        <v>96</v>
      </c>
      <c r="C87" s="152">
        <v>3</v>
      </c>
      <c r="D87" s="131" t="s">
        <v>95</v>
      </c>
      <c r="E87" s="135">
        <v>500000</v>
      </c>
      <c r="F87" s="153">
        <f t="shared" ref="F87:F88" si="0">+E87*C87</f>
        <v>1500000</v>
      </c>
    </row>
    <row r="88" spans="1:7" ht="12" customHeight="1">
      <c r="A88" s="95"/>
      <c r="B88" s="130" t="s">
        <v>97</v>
      </c>
      <c r="C88" s="154">
        <v>2</v>
      </c>
      <c r="D88" s="131" t="s">
        <v>95</v>
      </c>
      <c r="E88" s="135">
        <v>800000</v>
      </c>
      <c r="F88" s="153">
        <f t="shared" si="0"/>
        <v>1600000</v>
      </c>
    </row>
    <row r="89" spans="1:7" ht="12" customHeight="1">
      <c r="A89" s="95"/>
      <c r="B89" s="157" t="s">
        <v>98</v>
      </c>
      <c r="C89" s="157"/>
      <c r="D89" s="157"/>
      <c r="E89" s="157"/>
      <c r="F89" s="158">
        <f>SUM(F86:F88)</f>
        <v>6700000</v>
      </c>
    </row>
    <row r="90" spans="1:7" ht="12" customHeight="1">
      <c r="A90" s="95"/>
    </row>
    <row r="91" spans="1:7" ht="12" customHeight="1">
      <c r="A91" s="95"/>
    </row>
    <row r="92" spans="1:7" ht="12" customHeight="1">
      <c r="A92" s="95"/>
    </row>
    <row r="93" spans="1:7" ht="12" customHeight="1">
      <c r="A93" s="95"/>
    </row>
    <row r="94" spans="1:7" ht="12" customHeight="1">
      <c r="A94" s="95"/>
    </row>
    <row r="95" spans="1:7" ht="12.75" customHeight="1">
      <c r="A95" s="95"/>
    </row>
    <row r="96" spans="1:7" ht="12" customHeight="1">
      <c r="A96" s="95"/>
    </row>
    <row r="97" spans="1:1" ht="12.75" customHeight="1">
      <c r="A97" s="95"/>
    </row>
    <row r="98" spans="1:1" ht="12" customHeight="1">
      <c r="A98" s="102"/>
    </row>
    <row r="99" spans="1:1" ht="12" customHeight="1">
      <c r="A99" s="95"/>
    </row>
    <row r="100" spans="1:1" ht="12.75" customHeight="1">
      <c r="A100" s="95"/>
    </row>
    <row r="101" spans="1:1" ht="15.65" customHeight="1">
      <c r="A101" s="9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CARNE</vt:lpstr>
      <vt:lpstr>'BOVINOS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2022-06-22T13:50:03Z</cp:lastPrinted>
  <dcterms:created xsi:type="dcterms:W3CDTF">2020-11-27T12:49:26Z</dcterms:created>
  <dcterms:modified xsi:type="dcterms:W3CDTF">2022-07-08T16:54:53Z</dcterms:modified>
</cp:coreProperties>
</file>