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9200" windowHeight="7050"/>
  </bookViews>
  <sheets>
    <sheet name="BOVINOS DE LECHE" sheetId="1" r:id="rId1"/>
  </sheets>
  <definedNames>
    <definedName name="_xlnm.Print_Area" localSheetId="0">'BOVINOS DE LECHE'!$B$1:$G$105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3" i="1" s="1"/>
  <c r="G34" i="1"/>
  <c r="G33" i="1"/>
  <c r="G32" i="1"/>
  <c r="G31" i="1"/>
  <c r="G30" i="1"/>
  <c r="G29" i="1"/>
  <c r="G28" i="1"/>
  <c r="G26" i="1"/>
  <c r="G25" i="1"/>
  <c r="G24" i="1"/>
  <c r="G23" i="1"/>
  <c r="G22" i="1"/>
  <c r="G62" i="1"/>
  <c r="G61" i="1"/>
  <c r="G60" i="1"/>
  <c r="G59" i="1"/>
  <c r="G58" i="1"/>
  <c r="G12" i="1"/>
  <c r="G67" i="1" l="1"/>
  <c r="G37" i="1"/>
  <c r="G54" i="1"/>
  <c r="C94" i="1" l="1"/>
  <c r="D102" i="1"/>
  <c r="C95" i="1" l="1"/>
  <c r="C92" i="1"/>
  <c r="C96" i="1"/>
  <c r="C93" i="1" l="1"/>
  <c r="G78" i="1"/>
  <c r="G75" i="1" l="1"/>
  <c r="G76" i="1" s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<sst xmlns="http://schemas.openxmlformats.org/spreadsheetml/2006/main" count="157" uniqueCount="108">
  <si>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</si>
  <si>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</si>
  <si>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</si>
  <si>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</si>
  <si>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</si>
  <si>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</si>
  <si>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</si>
  <si>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</si>
  <si>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</si>
  <si>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</si>
  <si>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</si>
  <si>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</si>
  <si>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</si>
  <si>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</si>
  <si>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</si>
  <si>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</si>
  <si>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</si>
  <si>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</si>
  <si>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</si>
  <si>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</si>
  <si>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</si>
  <si>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</si>
  <si>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</si>
  <si>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</si>
  <si>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</si>
  <si>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</si>
  <si>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</si>
  <si>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</si>
  <si>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</si>
  <si>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</si>
  <si>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</si>
  <si>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</si>
  <si>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</si>
  <si>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</si>
  <si>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</si>
  <si>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</si>
  <si>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</si>
  <si>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</si>
  <si>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</si>
  <si>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</si>
  <si>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</si>
  <si>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</si>
  <si>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</si>
  <si>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</si>
  <si>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</si>
  <si>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</si>
  <si>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</si>
  <si>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</si>
  <si>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</si>
  <si>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</si>
  <si>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</si>
  <si>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</si>
  <si>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</si>
  <si>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</si>
  <si>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</si>
  <si>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</si>
  <si>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</si>
  <si>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</si>
  <si>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</si>
  <si>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</si>
  <si>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</si>
  <si>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</si>
  <si>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</si>
  <si>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todas</t>
  </si>
  <si>
    <t>mercado regional</t>
  </si>
  <si>
    <t>Labores Rebaño</t>
  </si>
  <si>
    <t>Monitoreo sanidad del rebaño</t>
  </si>
  <si>
    <t>Enero-Diciembre</t>
  </si>
  <si>
    <t>Areteo con DIIO</t>
  </si>
  <si>
    <t>Alimentación</t>
  </si>
  <si>
    <t>Desparasitación</t>
  </si>
  <si>
    <t>Vacunación</t>
  </si>
  <si>
    <t>Muestreo fecas</t>
  </si>
  <si>
    <t>Evaluación de la condición corporal</t>
  </si>
  <si>
    <t>Pesaje de animales</t>
  </si>
  <si>
    <t>Registros</t>
  </si>
  <si>
    <t>Declaración de existencia y movimiento animal</t>
  </si>
  <si>
    <t>Julio</t>
  </si>
  <si>
    <t>Antiparasitario</t>
  </si>
  <si>
    <t>ml</t>
  </si>
  <si>
    <t>Vacunas</t>
  </si>
  <si>
    <t>Arriendo de talaje</t>
  </si>
  <si>
    <t>c/u</t>
  </si>
  <si>
    <t>Medicamentos para emergencias</t>
  </si>
  <si>
    <t>global</t>
  </si>
  <si>
    <t>Aretes</t>
  </si>
  <si>
    <t>caja</t>
  </si>
  <si>
    <t>Transportes internos</t>
  </si>
  <si>
    <t>Servicio de análisis parasitario</t>
  </si>
  <si>
    <t>Noviembre-Abril</t>
  </si>
  <si>
    <t>Anual</t>
  </si>
  <si>
    <t>COSTOS DIRECTOS DE PRODUCCIÓN POR REBAÑO DE 10 ANIMALES</t>
  </si>
  <si>
    <t>BOVINOS DE LECHE</t>
  </si>
  <si>
    <t>Jersey</t>
  </si>
  <si>
    <t>Sequia</t>
  </si>
  <si>
    <t>Marzo y Septiembre</t>
  </si>
  <si>
    <t>Marzo-Abril</t>
  </si>
  <si>
    <t>Ordeña</t>
  </si>
  <si>
    <t>Examenes</t>
  </si>
  <si>
    <t>Octubre-Noviembre</t>
  </si>
  <si>
    <t>Inseminación artificial</t>
  </si>
  <si>
    <t>Septiembre-Diciembre</t>
  </si>
  <si>
    <t>Septiembre-Febrero</t>
  </si>
  <si>
    <t>Noviembre-Enero</t>
  </si>
  <si>
    <t>Marzo-Septiembre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</si>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</sst>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theme="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  <xf numFmtId="9" fontId="4" fillId="0" borderId="20"/>
  </cellStyleXfs>
  <cellXfs count="171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0" borderId="63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0" fontId="7" fillId="0" borderId="58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8" fillId="0" borderId="58" xfId="0" applyNumberFormat="1" applyFont="1" applyBorder="1" applyAlignment="1">
      <alignment horizontal="right" vertical="center"/>
    </xf>
    <xf numFmtId="0" fontId="7" fillId="0" borderId="58" xfId="0" applyFont="1" applyBorder="1" applyAlignment="1">
      <alignment horizontal="right" vertical="center" wrapText="1"/>
    </xf>
    <xf numFmtId="166" fontId="7" fillId="0" borderId="58" xfId="2" applyNumberFormat="1" applyFont="1" applyBorder="1" applyAlignment="1">
      <alignment horizontal="right" vertical="center"/>
    </xf>
    <xf numFmtId="0" fontId="7" fillId="0" borderId="58" xfId="0" applyFont="1" applyFill="1" applyBorder="1" applyAlignment="1">
      <alignment horizontal="right" vertical="center"/>
    </xf>
    <xf numFmtId="3" fontId="7" fillId="0" borderId="58" xfId="0" applyNumberFormat="1" applyFont="1" applyBorder="1" applyAlignment="1">
      <alignment horizontal="right" vertical="center"/>
    </xf>
    <xf numFmtId="14" fontId="8" fillId="9" borderId="5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wrapText="1"/>
    </xf>
    <xf numFmtId="0" fontId="1" fillId="0" borderId="63" xfId="0" applyFont="1" applyFill="1" applyBorder="1" applyAlignment="1">
      <alignment wrapText="1"/>
    </xf>
    <xf numFmtId="0" fontId="1" fillId="0" borderId="63" xfId="0" applyFont="1" applyFill="1" applyBorder="1"/>
    <xf numFmtId="0" fontId="1" fillId="0" borderId="63" xfId="0" applyFont="1" applyFill="1" applyBorder="1" applyAlignment="1">
      <alignment horizontal="center"/>
    </xf>
    <xf numFmtId="3" fontId="1" fillId="0" borderId="63" xfId="2" applyNumberFormat="1" applyFont="1" applyFill="1" applyBorder="1" applyAlignment="1" applyProtection="1">
      <alignment horizontal="center"/>
    </xf>
    <xf numFmtId="3" fontId="1" fillId="0" borderId="63" xfId="3" applyNumberFormat="1" applyFont="1" applyFill="1" applyBorder="1" applyAlignment="1" applyProtection="1">
      <alignment horizontal="center" wrapText="1"/>
    </xf>
    <xf numFmtId="0" fontId="1" fillId="2" borderId="6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wrapText="1"/>
    </xf>
    <xf numFmtId="3" fontId="1" fillId="0" borderId="59" xfId="2" applyNumberFormat="1" applyFont="1" applyFill="1" applyBorder="1" applyAlignment="1">
      <alignment horizont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right" vertical="center" wrapText="1"/>
    </xf>
    <xf numFmtId="0" fontId="1" fillId="0" borderId="20" xfId="0" applyNumberFormat="1" applyFont="1" applyBorder="1" applyAlignment="1"/>
    <xf numFmtId="0" fontId="1" fillId="2" borderId="22" xfId="0" applyFont="1" applyFill="1" applyBorder="1" applyAlignment="1"/>
    <xf numFmtId="3" fontId="1" fillId="0" borderId="63" xfId="0" applyNumberFormat="1" applyFont="1" applyFill="1" applyBorder="1" applyAlignment="1">
      <alignment horizontal="center"/>
    </xf>
    <xf numFmtId="3" fontId="1" fillId="0" borderId="63" xfId="3" applyNumberFormat="1" applyFont="1" applyFill="1" applyBorder="1" applyAlignment="1" applyProtection="1">
      <alignment horizontal="center"/>
    </xf>
    <xf numFmtId="0" fontId="1" fillId="0" borderId="61" xfId="0" applyFont="1" applyFill="1" applyBorder="1"/>
    <xf numFmtId="0" fontId="1" fillId="0" borderId="61" xfId="0" applyFont="1" applyFill="1" applyBorder="1" applyAlignment="1">
      <alignment horizontal="center"/>
    </xf>
    <xf numFmtId="3" fontId="1" fillId="0" borderId="61" xfId="2" applyNumberFormat="1" applyFont="1" applyFill="1" applyBorder="1" applyAlignment="1" applyProtection="1">
      <alignment horizontal="center"/>
    </xf>
    <xf numFmtId="0" fontId="10" fillId="0" borderId="59" xfId="0" applyFont="1" applyFill="1" applyBorder="1"/>
    <xf numFmtId="0" fontId="1" fillId="0" borderId="59" xfId="0" applyFont="1" applyFill="1" applyBorder="1" applyAlignment="1">
      <alignment horizontal="center"/>
    </xf>
    <xf numFmtId="3" fontId="1" fillId="0" borderId="59" xfId="2" applyNumberFormat="1" applyFont="1" applyFill="1" applyBorder="1" applyAlignment="1">
      <alignment horizontal="center"/>
    </xf>
    <xf numFmtId="0" fontId="1" fillId="0" borderId="59" xfId="0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6" fillId="3" borderId="52" xfId="0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/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49" fontId="10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10" fillId="2" borderId="3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10" fillId="2" borderId="6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vertical="center"/>
    </xf>
    <xf numFmtId="165" fontId="10" fillId="7" borderId="36" xfId="0" applyNumberFormat="1" applyFont="1" applyFill="1" applyBorder="1" applyAlignment="1">
      <alignment vertical="center"/>
    </xf>
    <xf numFmtId="9" fontId="10" fillId="7" borderId="37" xfId="0" applyNumberFormat="1" applyFont="1" applyFill="1" applyBorder="1" applyAlignment="1">
      <alignment vertical="center"/>
    </xf>
    <xf numFmtId="49" fontId="10" fillId="7" borderId="49" xfId="0" applyNumberFormat="1" applyFont="1" applyFill="1" applyBorder="1" applyAlignment="1">
      <alignment vertical="center"/>
    </xf>
    <xf numFmtId="3" fontId="10" fillId="7" borderId="50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0" fillId="2" borderId="20" xfId="0" applyNumberFormat="1" applyFont="1" applyFill="1" applyBorder="1" applyAlignment="1">
      <alignment horizontal="right" vertical="center"/>
    </xf>
    <xf numFmtId="165" fontId="10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9" fillId="10" borderId="20" xfId="0" applyFont="1" applyFill="1" applyBorder="1" applyAlignment="1">
      <alignment horizontal="center"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2866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73" workbookViewId="0">
      <selection activeCell="C103" sqref="C103"/>
    </sheetView>
  </sheetViews>
  <sheetFormatPr baseColWidth="10" defaultColWidth="10.85546875" defaultRowHeight="11.25" customHeight="1" x14ac:dyDescent="0.25"/>
  <cols>
    <col min="1" max="1" width="15.5703125" style="23" customWidth="1"/>
    <col min="2" max="2" width="26.85546875" style="23" customWidth="1"/>
    <col min="3" max="3" width="17" style="23" customWidth="1"/>
    <col min="4" max="4" width="14.85546875" style="23" customWidth="1"/>
    <col min="5" max="5" width="14.42578125" style="23" customWidth="1"/>
    <col min="6" max="6" width="18.7109375" style="23" customWidth="1"/>
    <col min="7" max="7" width="17.140625" style="158" customWidth="1"/>
    <col min="8" max="255" width="10.85546875" style="23" customWidth="1"/>
    <col min="256" max="16384" width="10.85546875" style="24"/>
  </cols>
  <sheetData>
    <row r="1" spans="1:7" ht="15" customHeight="1" x14ac:dyDescent="0.25">
      <c r="A1" s="21"/>
      <c r="B1" s="21"/>
      <c r="C1" s="21"/>
      <c r="D1" s="21"/>
      <c r="E1" s="21"/>
      <c r="F1" s="21"/>
      <c r="G1" s="22"/>
    </row>
    <row r="2" spans="1:7" ht="15" customHeight="1" x14ac:dyDescent="0.25">
      <c r="A2" s="21"/>
      <c r="B2" s="21"/>
      <c r="C2" s="21"/>
      <c r="D2" s="21"/>
      <c r="E2" s="21"/>
      <c r="F2" s="21"/>
      <c r="G2" s="22"/>
    </row>
    <row r="3" spans="1:7" ht="15" customHeight="1" x14ac:dyDescent="0.25">
      <c r="A3" s="21"/>
      <c r="B3" s="21"/>
      <c r="C3" s="21"/>
      <c r="D3" s="21"/>
      <c r="E3" s="21"/>
      <c r="F3" s="21"/>
      <c r="G3" s="22"/>
    </row>
    <row r="4" spans="1:7" ht="15" customHeight="1" x14ac:dyDescent="0.25">
      <c r="A4" s="21"/>
      <c r="B4" s="21"/>
      <c r="C4" s="21"/>
      <c r="D4" s="21"/>
      <c r="E4" s="21"/>
      <c r="F4" s="21"/>
      <c r="G4" s="22"/>
    </row>
    <row r="5" spans="1:7" ht="15" customHeight="1" x14ac:dyDescent="0.25">
      <c r="A5" s="21"/>
      <c r="B5" s="21"/>
      <c r="C5" s="21"/>
      <c r="D5" s="21"/>
      <c r="E5" s="21"/>
      <c r="F5" s="21"/>
      <c r="G5" s="22"/>
    </row>
    <row r="6" spans="1:7" ht="15" customHeight="1" x14ac:dyDescent="0.25">
      <c r="A6" s="21"/>
      <c r="B6" s="21"/>
      <c r="C6" s="21"/>
      <c r="D6" s="21"/>
      <c r="E6" s="21"/>
      <c r="F6" s="21"/>
      <c r="G6" s="22"/>
    </row>
    <row r="7" spans="1:7" ht="15" customHeight="1" x14ac:dyDescent="0.25">
      <c r="A7" s="21"/>
      <c r="B7" s="21"/>
      <c r="C7" s="21"/>
      <c r="D7" s="21"/>
      <c r="E7" s="21"/>
      <c r="F7" s="21"/>
      <c r="G7" s="22"/>
    </row>
    <row r="8" spans="1:7" ht="15" customHeight="1" x14ac:dyDescent="0.25">
      <c r="A8" s="21"/>
      <c r="B8" s="25"/>
      <c r="C8" s="26"/>
      <c r="D8" s="21"/>
      <c r="E8" s="26"/>
      <c r="F8" s="26"/>
      <c r="G8" s="27"/>
    </row>
    <row r="9" spans="1:7" ht="12" customHeight="1" x14ac:dyDescent="0.25">
      <c r="A9" s="28"/>
      <c r="B9" s="29" t="s">
        <v>0</v>
      </c>
      <c r="C9" s="30" t="s">
        <v>92</v>
      </c>
      <c r="D9" s="31"/>
      <c r="E9" s="159" t="s">
        <v>55</v>
      </c>
      <c r="F9" s="160"/>
      <c r="G9" s="32">
        <v>27000</v>
      </c>
    </row>
    <row r="10" spans="1:7" ht="18" customHeight="1" x14ac:dyDescent="0.25">
      <c r="A10" s="28"/>
      <c r="B10" s="1" t="s">
        <v>1</v>
      </c>
      <c r="C10" s="30" t="s">
        <v>93</v>
      </c>
      <c r="D10" s="31"/>
      <c r="E10" s="161" t="s">
        <v>2</v>
      </c>
      <c r="F10" s="162"/>
      <c r="G10" s="33" t="s">
        <v>67</v>
      </c>
    </row>
    <row r="11" spans="1:7" ht="18" customHeight="1" x14ac:dyDescent="0.25">
      <c r="A11" s="28"/>
      <c r="B11" s="1" t="s">
        <v>3</v>
      </c>
      <c r="C11" s="30" t="s">
        <v>60</v>
      </c>
      <c r="D11" s="31"/>
      <c r="E11" s="161" t="s">
        <v>56</v>
      </c>
      <c r="F11" s="162"/>
      <c r="G11" s="34">
        <v>500</v>
      </c>
    </row>
    <row r="12" spans="1:7" ht="11.25" customHeight="1" x14ac:dyDescent="0.25">
      <c r="A12" s="28"/>
      <c r="B12" s="1" t="s">
        <v>4</v>
      </c>
      <c r="C12" s="35" t="s">
        <v>61</v>
      </c>
      <c r="D12" s="31"/>
      <c r="E12" s="17" t="s">
        <v>5</v>
      </c>
      <c r="F12" s="18"/>
      <c r="G12" s="36">
        <f>+G11*G9</f>
        <v>13500000</v>
      </c>
    </row>
    <row r="13" spans="1:7" ht="11.25" customHeight="1" x14ac:dyDescent="0.25">
      <c r="A13" s="28"/>
      <c r="B13" s="1" t="s">
        <v>6</v>
      </c>
      <c r="C13" s="35" t="s">
        <v>62</v>
      </c>
      <c r="D13" s="31"/>
      <c r="E13" s="161" t="s">
        <v>7</v>
      </c>
      <c r="F13" s="162"/>
      <c r="G13" s="33" t="s">
        <v>64</v>
      </c>
    </row>
    <row r="14" spans="1:7" ht="13.5" customHeight="1" x14ac:dyDescent="0.25">
      <c r="A14" s="28"/>
      <c r="B14" s="1" t="s">
        <v>8</v>
      </c>
      <c r="C14" s="30" t="s">
        <v>63</v>
      </c>
      <c r="D14" s="31"/>
      <c r="E14" s="161" t="s">
        <v>9</v>
      </c>
      <c r="F14" s="162"/>
      <c r="G14" s="33" t="s">
        <v>67</v>
      </c>
    </row>
    <row r="15" spans="1:7" ht="25.5" customHeight="1" x14ac:dyDescent="0.25">
      <c r="A15" s="28"/>
      <c r="B15" s="1" t="s">
        <v>10</v>
      </c>
      <c r="C15" s="37" t="s">
        <v>107</v>
      </c>
      <c r="D15" s="31"/>
      <c r="E15" s="163" t="s">
        <v>11</v>
      </c>
      <c r="F15" s="164"/>
      <c r="G15" s="35" t="s">
        <v>94</v>
      </c>
    </row>
    <row r="16" spans="1:7" ht="12" customHeight="1" x14ac:dyDescent="0.25">
      <c r="A16" s="21"/>
      <c r="B16" s="38"/>
      <c r="C16" s="39"/>
      <c r="D16" s="26"/>
      <c r="E16" s="40"/>
      <c r="F16" s="40"/>
      <c r="G16" s="41"/>
    </row>
    <row r="17" spans="1:7" ht="12" customHeight="1" x14ac:dyDescent="0.25">
      <c r="A17" s="42"/>
      <c r="B17" s="165" t="s">
        <v>91</v>
      </c>
      <c r="C17" s="165"/>
      <c r="D17" s="165"/>
      <c r="E17" s="165"/>
      <c r="F17" s="165"/>
      <c r="G17" s="165"/>
    </row>
    <row r="18" spans="1:7" ht="12" customHeight="1" x14ac:dyDescent="0.25">
      <c r="A18" s="21"/>
      <c r="B18" s="43"/>
      <c r="C18" s="44"/>
      <c r="D18" s="44"/>
      <c r="E18" s="44"/>
      <c r="F18" s="45"/>
      <c r="G18" s="46"/>
    </row>
    <row r="19" spans="1:7" ht="12" customHeight="1" x14ac:dyDescent="0.25">
      <c r="A19" s="28"/>
      <c r="B19" s="47" t="s">
        <v>12</v>
      </c>
      <c r="C19" s="48"/>
      <c r="D19" s="49"/>
      <c r="E19" s="49"/>
      <c r="F19" s="49"/>
      <c r="G19" s="50"/>
    </row>
    <row r="20" spans="1:7" ht="24" customHeight="1" x14ac:dyDescent="0.25">
      <c r="A20" s="42"/>
      <c r="B20" s="51" t="s">
        <v>13</v>
      </c>
      <c r="C20" s="51" t="s">
        <v>14</v>
      </c>
      <c r="D20" s="51" t="s">
        <v>15</v>
      </c>
      <c r="E20" s="51" t="s">
        <v>16</v>
      </c>
      <c r="F20" s="51" t="s">
        <v>17</v>
      </c>
      <c r="G20" s="51" t="s">
        <v>18</v>
      </c>
    </row>
    <row r="21" spans="1:7" ht="12.75" customHeight="1" x14ac:dyDescent="0.25">
      <c r="A21" s="42"/>
      <c r="B21" s="52" t="s">
        <v>65</v>
      </c>
      <c r="C21" s="53"/>
      <c r="D21" s="53"/>
      <c r="E21" s="19"/>
      <c r="F21" s="19"/>
      <c r="G21" s="53"/>
    </row>
    <row r="22" spans="1:7" ht="12.75" customHeight="1" x14ac:dyDescent="0.25">
      <c r="A22" s="42"/>
      <c r="B22" s="54" t="s">
        <v>66</v>
      </c>
      <c r="C22" s="19" t="s">
        <v>19</v>
      </c>
      <c r="D22" s="55">
        <v>5</v>
      </c>
      <c r="E22" s="19" t="s">
        <v>67</v>
      </c>
      <c r="F22" s="56">
        <v>22000</v>
      </c>
      <c r="G22" s="57">
        <f t="shared" ref="G22:G34" si="0">+F22*D22</f>
        <v>110000</v>
      </c>
    </row>
    <row r="23" spans="1:7" ht="12.75" customHeight="1" x14ac:dyDescent="0.25">
      <c r="A23" s="42"/>
      <c r="B23" s="54" t="s">
        <v>68</v>
      </c>
      <c r="C23" s="19" t="s">
        <v>19</v>
      </c>
      <c r="D23" s="55">
        <v>0.5</v>
      </c>
      <c r="E23" s="19" t="s">
        <v>67</v>
      </c>
      <c r="F23" s="56">
        <v>22000</v>
      </c>
      <c r="G23" s="57">
        <f t="shared" si="0"/>
        <v>11000</v>
      </c>
    </row>
    <row r="24" spans="1:7" ht="12.75" customHeight="1" x14ac:dyDescent="0.25">
      <c r="A24" s="42"/>
      <c r="B24" s="54" t="s">
        <v>69</v>
      </c>
      <c r="C24" s="19" t="s">
        <v>19</v>
      </c>
      <c r="D24" s="55">
        <v>40</v>
      </c>
      <c r="E24" s="19" t="s">
        <v>67</v>
      </c>
      <c r="F24" s="56">
        <v>22000</v>
      </c>
      <c r="G24" s="57">
        <f t="shared" si="0"/>
        <v>880000</v>
      </c>
    </row>
    <row r="25" spans="1:7" ht="12.75" customHeight="1" x14ac:dyDescent="0.25">
      <c r="A25" s="58"/>
      <c r="B25" s="54" t="s">
        <v>70</v>
      </c>
      <c r="C25" s="19" t="s">
        <v>19</v>
      </c>
      <c r="D25" s="55">
        <v>0.5</v>
      </c>
      <c r="E25" s="19" t="s">
        <v>95</v>
      </c>
      <c r="F25" s="56">
        <v>22000</v>
      </c>
      <c r="G25" s="57">
        <f t="shared" si="0"/>
        <v>11000</v>
      </c>
    </row>
    <row r="26" spans="1:7" ht="12.75" customHeight="1" x14ac:dyDescent="0.25">
      <c r="A26" s="58"/>
      <c r="B26" s="54" t="s">
        <v>71</v>
      </c>
      <c r="C26" s="19" t="s">
        <v>19</v>
      </c>
      <c r="D26" s="55">
        <v>0.5</v>
      </c>
      <c r="E26" s="19" t="s">
        <v>95</v>
      </c>
      <c r="F26" s="56">
        <v>22000</v>
      </c>
      <c r="G26" s="57">
        <f t="shared" si="0"/>
        <v>11000</v>
      </c>
    </row>
    <row r="27" spans="1:7" ht="12.75" customHeight="1" x14ac:dyDescent="0.25">
      <c r="A27" s="58"/>
      <c r="B27" s="54" t="s">
        <v>72</v>
      </c>
      <c r="C27" s="19"/>
      <c r="D27" s="55"/>
      <c r="E27" s="19"/>
      <c r="F27" s="56"/>
      <c r="G27" s="57"/>
    </row>
    <row r="28" spans="1:7" ht="12.75" customHeight="1" x14ac:dyDescent="0.25">
      <c r="A28" s="58"/>
      <c r="B28" s="54" t="s">
        <v>73</v>
      </c>
      <c r="C28" s="19" t="s">
        <v>19</v>
      </c>
      <c r="D28" s="55">
        <v>2</v>
      </c>
      <c r="E28" s="19" t="s">
        <v>89</v>
      </c>
      <c r="F28" s="56">
        <v>22000</v>
      </c>
      <c r="G28" s="57">
        <f t="shared" si="0"/>
        <v>44000</v>
      </c>
    </row>
    <row r="29" spans="1:7" ht="12.75" customHeight="1" x14ac:dyDescent="0.25">
      <c r="A29" s="58"/>
      <c r="B29" s="54" t="s">
        <v>74</v>
      </c>
      <c r="C29" s="19" t="s">
        <v>19</v>
      </c>
      <c r="D29" s="55">
        <v>1</v>
      </c>
      <c r="E29" s="19" t="s">
        <v>96</v>
      </c>
      <c r="F29" s="56">
        <v>22000</v>
      </c>
      <c r="G29" s="57">
        <f t="shared" si="0"/>
        <v>22000</v>
      </c>
    </row>
    <row r="30" spans="1:7" ht="12.75" customHeight="1" x14ac:dyDescent="0.25">
      <c r="A30" s="58"/>
      <c r="B30" s="54" t="s">
        <v>75</v>
      </c>
      <c r="C30" s="19" t="s">
        <v>19</v>
      </c>
      <c r="D30" s="55">
        <v>2</v>
      </c>
      <c r="E30" s="19" t="s">
        <v>96</v>
      </c>
      <c r="F30" s="56">
        <v>22000</v>
      </c>
      <c r="G30" s="57">
        <f t="shared" si="0"/>
        <v>44000</v>
      </c>
    </row>
    <row r="31" spans="1:7" ht="12.75" customHeight="1" x14ac:dyDescent="0.25">
      <c r="A31" s="42"/>
      <c r="B31" s="54" t="s">
        <v>76</v>
      </c>
      <c r="C31" s="55" t="s">
        <v>19</v>
      </c>
      <c r="D31" s="55">
        <v>0.5</v>
      </c>
      <c r="E31" s="19" t="s">
        <v>77</v>
      </c>
      <c r="F31" s="56">
        <v>22000</v>
      </c>
      <c r="G31" s="57">
        <f t="shared" si="0"/>
        <v>11000</v>
      </c>
    </row>
    <row r="32" spans="1:7" ht="12.75" customHeight="1" x14ac:dyDescent="0.25">
      <c r="A32" s="42"/>
      <c r="B32" s="54" t="s">
        <v>97</v>
      </c>
      <c r="C32" s="55" t="s">
        <v>19</v>
      </c>
      <c r="D32" s="55">
        <v>50</v>
      </c>
      <c r="E32" s="19" t="s">
        <v>67</v>
      </c>
      <c r="F32" s="56">
        <v>22000</v>
      </c>
      <c r="G32" s="57">
        <f t="shared" si="0"/>
        <v>1100000</v>
      </c>
    </row>
    <row r="33" spans="1:7" ht="12.75" customHeight="1" x14ac:dyDescent="0.25">
      <c r="A33" s="42"/>
      <c r="B33" s="54" t="s">
        <v>98</v>
      </c>
      <c r="C33" s="55" t="s">
        <v>19</v>
      </c>
      <c r="D33" s="55">
        <v>1</v>
      </c>
      <c r="E33" s="19" t="s">
        <v>99</v>
      </c>
      <c r="F33" s="56">
        <v>22000</v>
      </c>
      <c r="G33" s="57">
        <f t="shared" si="0"/>
        <v>22000</v>
      </c>
    </row>
    <row r="34" spans="1:7" ht="12.75" customHeight="1" x14ac:dyDescent="0.25">
      <c r="A34" s="42"/>
      <c r="B34" s="54" t="s">
        <v>100</v>
      </c>
      <c r="C34" s="55" t="s">
        <v>19</v>
      </c>
      <c r="D34" s="55">
        <v>4</v>
      </c>
      <c r="E34" s="19" t="s">
        <v>101</v>
      </c>
      <c r="F34" s="56">
        <v>22000</v>
      </c>
      <c r="G34" s="57">
        <f t="shared" si="0"/>
        <v>88000</v>
      </c>
    </row>
    <row r="35" spans="1:7" ht="12.75" customHeight="1" x14ac:dyDescent="0.25">
      <c r="A35" s="42"/>
      <c r="B35" s="54"/>
      <c r="C35" s="55"/>
      <c r="D35" s="55"/>
      <c r="E35" s="19"/>
      <c r="F35" s="56"/>
      <c r="G35" s="57"/>
    </row>
    <row r="36" spans="1:7" ht="12.75" customHeight="1" x14ac:dyDescent="0.25">
      <c r="A36" s="42"/>
      <c r="B36" s="16"/>
      <c r="C36" s="2"/>
      <c r="D36" s="8"/>
      <c r="E36" s="2"/>
      <c r="F36" s="13"/>
      <c r="G36" s="13"/>
    </row>
    <row r="37" spans="1:7" ht="12.75" customHeight="1" x14ac:dyDescent="0.25">
      <c r="A37" s="42"/>
      <c r="B37" s="3" t="s">
        <v>20</v>
      </c>
      <c r="C37" s="4"/>
      <c r="D37" s="4"/>
      <c r="E37" s="4"/>
      <c r="F37" s="5"/>
      <c r="G37" s="14">
        <f>SUM(G22:G34)</f>
        <v>2354000</v>
      </c>
    </row>
    <row r="38" spans="1:7" ht="12" customHeight="1" x14ac:dyDescent="0.25">
      <c r="A38" s="21"/>
      <c r="B38" s="43"/>
      <c r="C38" s="45"/>
      <c r="D38" s="45"/>
      <c r="E38" s="45"/>
      <c r="F38" s="59"/>
      <c r="G38" s="60"/>
    </row>
    <row r="39" spans="1:7" ht="12" customHeight="1" x14ac:dyDescent="0.25">
      <c r="A39" s="28"/>
      <c r="B39" s="61" t="s">
        <v>21</v>
      </c>
      <c r="C39" s="62"/>
      <c r="D39" s="63"/>
      <c r="E39" s="63"/>
      <c r="F39" s="64"/>
      <c r="G39" s="65"/>
    </row>
    <row r="40" spans="1:7" ht="24" customHeight="1" x14ac:dyDescent="0.25">
      <c r="A40" s="28"/>
      <c r="B40" s="66" t="s">
        <v>13</v>
      </c>
      <c r="C40" s="67" t="s">
        <v>14</v>
      </c>
      <c r="D40" s="67" t="s">
        <v>15</v>
      </c>
      <c r="E40" s="66" t="s">
        <v>54</v>
      </c>
      <c r="F40" s="67" t="s">
        <v>17</v>
      </c>
      <c r="G40" s="66" t="s">
        <v>18</v>
      </c>
    </row>
    <row r="41" spans="1:7" ht="12" customHeight="1" x14ac:dyDescent="0.25">
      <c r="A41" s="28"/>
      <c r="B41" s="68"/>
      <c r="C41" s="69" t="s">
        <v>54</v>
      </c>
      <c r="D41" s="69" t="s">
        <v>54</v>
      </c>
      <c r="E41" s="69" t="s">
        <v>54</v>
      </c>
      <c r="F41" s="70" t="s">
        <v>54</v>
      </c>
      <c r="G41" s="71"/>
    </row>
    <row r="42" spans="1:7" ht="12" customHeight="1" x14ac:dyDescent="0.25">
      <c r="A42" s="28"/>
      <c r="B42" s="6" t="s">
        <v>22</v>
      </c>
      <c r="C42" s="7"/>
      <c r="D42" s="7"/>
      <c r="E42" s="7"/>
      <c r="F42" s="72"/>
      <c r="G42" s="15"/>
    </row>
    <row r="43" spans="1:7" ht="12" customHeight="1" x14ac:dyDescent="0.25">
      <c r="A43" s="21"/>
      <c r="B43" s="73"/>
      <c r="C43" s="74"/>
      <c r="D43" s="74"/>
      <c r="E43" s="74"/>
      <c r="F43" s="75"/>
      <c r="G43" s="76"/>
    </row>
    <row r="44" spans="1:7" ht="12" customHeight="1" x14ac:dyDescent="0.25">
      <c r="A44" s="28"/>
      <c r="B44" s="61" t="s">
        <v>23</v>
      </c>
      <c r="C44" s="62"/>
      <c r="D44" s="63"/>
      <c r="E44" s="63"/>
      <c r="F44" s="64"/>
      <c r="G44" s="65"/>
    </row>
    <row r="45" spans="1:7" ht="24" customHeight="1" x14ac:dyDescent="0.25">
      <c r="A45" s="28"/>
      <c r="B45" s="77" t="s">
        <v>13</v>
      </c>
      <c r="C45" s="77" t="s">
        <v>14</v>
      </c>
      <c r="D45" s="77" t="s">
        <v>15</v>
      </c>
      <c r="E45" s="77" t="s">
        <v>16</v>
      </c>
      <c r="F45" s="78" t="s">
        <v>17</v>
      </c>
      <c r="G45" s="77" t="s">
        <v>18</v>
      </c>
    </row>
    <row r="46" spans="1:7" ht="12.75" customHeight="1" x14ac:dyDescent="0.25">
      <c r="A46" s="42"/>
      <c r="B46" s="79"/>
      <c r="C46" s="80"/>
      <c r="D46" s="80"/>
      <c r="E46" s="80"/>
      <c r="F46" s="81"/>
      <c r="G46" s="81"/>
    </row>
    <row r="47" spans="1:7" ht="12.75" customHeight="1" x14ac:dyDescent="0.25">
      <c r="A47" s="42"/>
      <c r="B47" s="79"/>
      <c r="C47" s="80"/>
      <c r="D47" s="80"/>
      <c r="E47" s="80"/>
      <c r="F47" s="81"/>
      <c r="G47" s="81"/>
    </row>
    <row r="48" spans="1:7" ht="12.75" customHeight="1" x14ac:dyDescent="0.25">
      <c r="A48" s="42"/>
      <c r="B48" s="79"/>
      <c r="C48" s="80"/>
      <c r="D48" s="80"/>
      <c r="E48" s="80"/>
      <c r="F48" s="81"/>
      <c r="G48" s="81"/>
    </row>
    <row r="49" spans="1:11" ht="12.75" customHeight="1" x14ac:dyDescent="0.25">
      <c r="A49" s="42"/>
      <c r="B49" s="79"/>
      <c r="C49" s="80"/>
      <c r="D49" s="80"/>
      <c r="E49" s="80"/>
      <c r="F49" s="81"/>
      <c r="G49" s="81"/>
    </row>
    <row r="50" spans="1:11" ht="12.75" customHeight="1" x14ac:dyDescent="0.25">
      <c r="A50" s="42"/>
      <c r="B50" s="79"/>
      <c r="C50" s="80"/>
      <c r="D50" s="80"/>
      <c r="E50" s="80"/>
      <c r="F50" s="81"/>
      <c r="G50" s="81"/>
    </row>
    <row r="51" spans="1:11" ht="12.75" customHeight="1" x14ac:dyDescent="0.25">
      <c r="A51" s="42"/>
      <c r="B51" s="79"/>
      <c r="C51" s="80"/>
      <c r="D51" s="80"/>
      <c r="E51" s="80"/>
      <c r="F51" s="81"/>
      <c r="G51" s="81"/>
    </row>
    <row r="52" spans="1:11" ht="12.75" customHeight="1" x14ac:dyDescent="0.25">
      <c r="A52" s="42"/>
      <c r="B52" s="16"/>
      <c r="C52" s="2"/>
      <c r="D52" s="8"/>
      <c r="E52" s="2"/>
      <c r="F52" s="13"/>
      <c r="G52" s="13"/>
    </row>
    <row r="53" spans="1:11" ht="12.75" customHeight="1" x14ac:dyDescent="0.25">
      <c r="A53" s="42"/>
      <c r="B53" s="16"/>
      <c r="C53" s="2"/>
      <c r="D53" s="8"/>
      <c r="E53" s="2"/>
      <c r="F53" s="13"/>
      <c r="G53" s="13"/>
    </row>
    <row r="54" spans="1:11" ht="12.75" customHeight="1" x14ac:dyDescent="0.25">
      <c r="A54" s="28"/>
      <c r="B54" s="6" t="s">
        <v>24</v>
      </c>
      <c r="C54" s="7"/>
      <c r="D54" s="7"/>
      <c r="E54" s="7"/>
      <c r="F54" s="7"/>
      <c r="G54" s="15">
        <f>SUM(G46:G53)</f>
        <v>0</v>
      </c>
    </row>
    <row r="55" spans="1:11" ht="12" customHeight="1" x14ac:dyDescent="0.25">
      <c r="A55" s="21"/>
      <c r="B55" s="73"/>
      <c r="C55" s="74"/>
      <c r="D55" s="74"/>
      <c r="E55" s="74"/>
      <c r="F55" s="75"/>
      <c r="G55" s="76"/>
    </row>
    <row r="56" spans="1:11" ht="12" customHeight="1" x14ac:dyDescent="0.25">
      <c r="A56" s="28"/>
      <c r="B56" s="61" t="s">
        <v>25</v>
      </c>
      <c r="C56" s="62"/>
      <c r="D56" s="63"/>
      <c r="E56" s="63"/>
      <c r="F56" s="64"/>
      <c r="G56" s="65"/>
    </row>
    <row r="57" spans="1:11" ht="24" customHeight="1" x14ac:dyDescent="0.25">
      <c r="A57" s="28"/>
      <c r="B57" s="82" t="s">
        <v>26</v>
      </c>
      <c r="C57" s="82" t="s">
        <v>27</v>
      </c>
      <c r="D57" s="82" t="s">
        <v>28</v>
      </c>
      <c r="E57" s="82" t="s">
        <v>16</v>
      </c>
      <c r="F57" s="82" t="s">
        <v>17</v>
      </c>
      <c r="G57" s="83" t="s">
        <v>18</v>
      </c>
      <c r="K57" s="84"/>
    </row>
    <row r="58" spans="1:11" ht="12.75" customHeight="1" x14ac:dyDescent="0.25">
      <c r="A58" s="85"/>
      <c r="B58" s="54" t="s">
        <v>78</v>
      </c>
      <c r="C58" s="55" t="s">
        <v>79</v>
      </c>
      <c r="D58" s="55">
        <v>150</v>
      </c>
      <c r="E58" s="19" t="s">
        <v>95</v>
      </c>
      <c r="F58" s="86">
        <v>80</v>
      </c>
      <c r="G58" s="87">
        <f t="shared" ref="G58:G62" si="1">+F58*D58</f>
        <v>12000</v>
      </c>
      <c r="K58" s="84"/>
    </row>
    <row r="59" spans="1:11" ht="12.75" customHeight="1" x14ac:dyDescent="0.25">
      <c r="A59" s="85"/>
      <c r="B59" s="54" t="s">
        <v>80</v>
      </c>
      <c r="C59" s="55" t="s">
        <v>79</v>
      </c>
      <c r="D59" s="55">
        <v>20</v>
      </c>
      <c r="E59" s="19" t="s">
        <v>95</v>
      </c>
      <c r="F59" s="86">
        <v>462</v>
      </c>
      <c r="G59" s="87">
        <f t="shared" si="1"/>
        <v>9240</v>
      </c>
    </row>
    <row r="60" spans="1:11" ht="12.75" customHeight="1" x14ac:dyDescent="0.25">
      <c r="A60" s="85"/>
      <c r="B60" s="54" t="s">
        <v>81</v>
      </c>
      <c r="C60" s="55" t="s">
        <v>82</v>
      </c>
      <c r="D60" s="55">
        <v>10</v>
      </c>
      <c r="E60" s="19" t="s">
        <v>102</v>
      </c>
      <c r="F60" s="56">
        <v>3000</v>
      </c>
      <c r="G60" s="87">
        <f t="shared" si="1"/>
        <v>30000</v>
      </c>
    </row>
    <row r="61" spans="1:11" ht="12.75" customHeight="1" x14ac:dyDescent="0.25">
      <c r="A61" s="85"/>
      <c r="B61" s="54" t="s">
        <v>83</v>
      </c>
      <c r="C61" s="55" t="s">
        <v>84</v>
      </c>
      <c r="D61" s="55">
        <v>20</v>
      </c>
      <c r="E61" s="55" t="s">
        <v>67</v>
      </c>
      <c r="F61" s="56">
        <v>4000</v>
      </c>
      <c r="G61" s="87">
        <f t="shared" si="1"/>
        <v>80000</v>
      </c>
    </row>
    <row r="62" spans="1:11" ht="12.75" customHeight="1" x14ac:dyDescent="0.25">
      <c r="A62" s="85"/>
      <c r="B62" s="88" t="s">
        <v>85</v>
      </c>
      <c r="C62" s="89" t="s">
        <v>86</v>
      </c>
      <c r="D62" s="89">
        <v>1</v>
      </c>
      <c r="E62" s="89" t="s">
        <v>90</v>
      </c>
      <c r="F62" s="90">
        <v>2975</v>
      </c>
      <c r="G62" s="87">
        <f t="shared" si="1"/>
        <v>2975</v>
      </c>
    </row>
    <row r="63" spans="1:11" ht="12.75" customHeight="1" x14ac:dyDescent="0.25">
      <c r="A63" s="85"/>
      <c r="B63" s="91"/>
      <c r="C63" s="92"/>
      <c r="D63" s="92"/>
      <c r="E63" s="92"/>
      <c r="F63" s="93"/>
      <c r="G63" s="93"/>
    </row>
    <row r="64" spans="1:11" ht="12.75" customHeight="1" x14ac:dyDescent="0.25">
      <c r="A64" s="85"/>
      <c r="B64" s="94"/>
      <c r="C64" s="92"/>
      <c r="D64" s="92"/>
      <c r="E64" s="92"/>
      <c r="F64" s="93"/>
      <c r="G64" s="81"/>
    </row>
    <row r="65" spans="1:9" ht="12.75" customHeight="1" x14ac:dyDescent="0.25">
      <c r="A65" s="85"/>
      <c r="B65" s="94"/>
      <c r="C65" s="92"/>
      <c r="D65" s="92"/>
      <c r="E65" s="92"/>
      <c r="F65" s="93"/>
      <c r="G65" s="81"/>
    </row>
    <row r="66" spans="1:9" ht="12.75" customHeight="1" x14ac:dyDescent="0.25">
      <c r="A66" s="85"/>
      <c r="B66" s="12"/>
      <c r="C66" s="9"/>
      <c r="D66" s="10"/>
      <c r="E66" s="9"/>
      <c r="F66" s="11"/>
      <c r="G66" s="11"/>
    </row>
    <row r="67" spans="1:9" ht="13.5" customHeight="1" x14ac:dyDescent="0.25">
      <c r="A67" s="85"/>
      <c r="B67" s="95" t="s">
        <v>29</v>
      </c>
      <c r="C67" s="96"/>
      <c r="D67" s="96"/>
      <c r="E67" s="96"/>
      <c r="F67" s="97"/>
      <c r="G67" s="98">
        <f>SUM(G58:G66)</f>
        <v>134215</v>
      </c>
    </row>
    <row r="68" spans="1:9" ht="12" customHeight="1" x14ac:dyDescent="0.25">
      <c r="A68" s="21"/>
      <c r="B68" s="99"/>
      <c r="C68" s="100"/>
      <c r="D68" s="100"/>
      <c r="E68" s="101"/>
      <c r="F68" s="102"/>
      <c r="G68" s="103"/>
    </row>
    <row r="69" spans="1:9" ht="12" customHeight="1" x14ac:dyDescent="0.25">
      <c r="A69" s="28"/>
      <c r="B69" s="61" t="s">
        <v>30</v>
      </c>
      <c r="C69" s="62"/>
      <c r="D69" s="63"/>
      <c r="E69" s="63"/>
      <c r="F69" s="64"/>
      <c r="G69" s="65"/>
    </row>
    <row r="70" spans="1:9" ht="24" customHeight="1" x14ac:dyDescent="0.25">
      <c r="A70" s="28"/>
      <c r="B70" s="104" t="s">
        <v>31</v>
      </c>
      <c r="C70" s="82" t="s">
        <v>27</v>
      </c>
      <c r="D70" s="82" t="s">
        <v>28</v>
      </c>
      <c r="E70" s="104" t="s">
        <v>16</v>
      </c>
      <c r="F70" s="82" t="s">
        <v>17</v>
      </c>
      <c r="G70" s="104" t="s">
        <v>18</v>
      </c>
    </row>
    <row r="71" spans="1:9" ht="16.5" customHeight="1" x14ac:dyDescent="0.25">
      <c r="A71" s="85"/>
      <c r="B71" s="54" t="s">
        <v>87</v>
      </c>
      <c r="C71" s="55" t="s">
        <v>82</v>
      </c>
      <c r="D71" s="55">
        <v>2</v>
      </c>
      <c r="E71" s="19" t="s">
        <v>103</v>
      </c>
      <c r="F71" s="56">
        <v>25000</v>
      </c>
      <c r="G71" s="56">
        <f>AVERAGE(D71*F71)</f>
        <v>50000</v>
      </c>
    </row>
    <row r="72" spans="1:9" ht="16.5" customHeight="1" x14ac:dyDescent="0.25">
      <c r="A72" s="105"/>
      <c r="B72" s="54" t="s">
        <v>88</v>
      </c>
      <c r="C72" s="55" t="s">
        <v>82</v>
      </c>
      <c r="D72" s="55">
        <v>2</v>
      </c>
      <c r="E72" s="19" t="s">
        <v>104</v>
      </c>
      <c r="F72" s="56">
        <v>20000</v>
      </c>
      <c r="G72" s="56">
        <f>AVERAGE(D72*F72)</f>
        <v>40000</v>
      </c>
    </row>
    <row r="73" spans="1:9" ht="13.5" customHeight="1" x14ac:dyDescent="0.25">
      <c r="A73" s="28"/>
      <c r="B73" s="106" t="s">
        <v>32</v>
      </c>
      <c r="C73" s="107"/>
      <c r="D73" s="107"/>
      <c r="E73" s="108"/>
      <c r="F73" s="109"/>
      <c r="G73" s="110">
        <f>SUM(G71:G72)</f>
        <v>90000</v>
      </c>
      <c r="I73" s="111"/>
    </row>
    <row r="74" spans="1:9" ht="12" customHeight="1" x14ac:dyDescent="0.25">
      <c r="A74" s="21"/>
      <c r="B74" s="112"/>
      <c r="C74" s="112"/>
      <c r="D74" s="112"/>
      <c r="E74" s="112"/>
      <c r="F74" s="113"/>
      <c r="G74" s="114"/>
    </row>
    <row r="75" spans="1:9" ht="12" customHeight="1" x14ac:dyDescent="0.25">
      <c r="A75" s="85"/>
      <c r="B75" s="115" t="s">
        <v>33</v>
      </c>
      <c r="C75" s="116"/>
      <c r="D75" s="116"/>
      <c r="E75" s="116"/>
      <c r="F75" s="116"/>
      <c r="G75" s="117">
        <f>G37+G42+G54+G67+G73</f>
        <v>2578215</v>
      </c>
    </row>
    <row r="76" spans="1:9" ht="12" customHeight="1" x14ac:dyDescent="0.25">
      <c r="A76" s="85"/>
      <c r="B76" s="118" t="s">
        <v>34</v>
      </c>
      <c r="C76" s="119"/>
      <c r="D76" s="119"/>
      <c r="E76" s="119"/>
      <c r="F76" s="119"/>
      <c r="G76" s="120">
        <f>G75*0.05</f>
        <v>128910.75</v>
      </c>
    </row>
    <row r="77" spans="1:9" ht="12" customHeight="1" x14ac:dyDescent="0.25">
      <c r="A77" s="85"/>
      <c r="B77" s="121" t="s">
        <v>35</v>
      </c>
      <c r="C77" s="122"/>
      <c r="D77" s="122"/>
      <c r="E77" s="122"/>
      <c r="F77" s="122"/>
      <c r="G77" s="123">
        <f>G76+G75</f>
        <v>2707125.75</v>
      </c>
    </row>
    <row r="78" spans="1:9" ht="12" customHeight="1" x14ac:dyDescent="0.25">
      <c r="A78" s="85"/>
      <c r="B78" s="118" t="s">
        <v>36</v>
      </c>
      <c r="C78" s="119"/>
      <c r="D78" s="119"/>
      <c r="E78" s="119"/>
      <c r="F78" s="119"/>
      <c r="G78" s="120">
        <f>G12</f>
        <v>13500000</v>
      </c>
    </row>
    <row r="79" spans="1:9" ht="12" customHeight="1" x14ac:dyDescent="0.25">
      <c r="A79" s="85"/>
      <c r="B79" s="124" t="s">
        <v>37</v>
      </c>
      <c r="C79" s="125"/>
      <c r="D79" s="125"/>
      <c r="E79" s="125"/>
      <c r="F79" s="125"/>
      <c r="G79" s="117">
        <f>G78-G77</f>
        <v>10792874.25</v>
      </c>
    </row>
    <row r="80" spans="1:9" ht="12" customHeight="1" x14ac:dyDescent="0.25">
      <c r="A80" s="85"/>
      <c r="B80" s="126" t="s">
        <v>105</v>
      </c>
      <c r="C80" s="127"/>
      <c r="D80" s="127"/>
      <c r="E80" s="127"/>
      <c r="F80" s="127"/>
      <c r="G80" s="128"/>
    </row>
    <row r="81" spans="1:7" ht="12.75" customHeight="1" thickBot="1" x14ac:dyDescent="0.3">
      <c r="A81" s="85"/>
      <c r="B81" s="129"/>
      <c r="C81" s="127"/>
      <c r="D81" s="127"/>
      <c r="E81" s="127"/>
      <c r="F81" s="127"/>
      <c r="G81" s="128"/>
    </row>
    <row r="82" spans="1:7" ht="12" customHeight="1" x14ac:dyDescent="0.25">
      <c r="A82" s="85"/>
      <c r="B82" s="130" t="s">
        <v>106</v>
      </c>
      <c r="C82" s="131"/>
      <c r="D82" s="131"/>
      <c r="E82" s="131"/>
      <c r="F82" s="132"/>
      <c r="G82" s="128"/>
    </row>
    <row r="83" spans="1:7" ht="12" customHeight="1" x14ac:dyDescent="0.25">
      <c r="A83" s="85"/>
      <c r="B83" s="133" t="s">
        <v>38</v>
      </c>
      <c r="C83" s="134"/>
      <c r="D83" s="134"/>
      <c r="E83" s="134"/>
      <c r="F83" s="135"/>
      <c r="G83" s="128"/>
    </row>
    <row r="84" spans="1:7" ht="12" customHeight="1" x14ac:dyDescent="0.25">
      <c r="A84" s="85"/>
      <c r="B84" s="133" t="s">
        <v>39</v>
      </c>
      <c r="C84" s="134"/>
      <c r="D84" s="134"/>
      <c r="E84" s="134"/>
      <c r="F84" s="135"/>
      <c r="G84" s="128"/>
    </row>
    <row r="85" spans="1:7" ht="12" customHeight="1" x14ac:dyDescent="0.25">
      <c r="A85" s="85"/>
      <c r="B85" s="133" t="s">
        <v>40</v>
      </c>
      <c r="C85" s="134"/>
      <c r="D85" s="134"/>
      <c r="E85" s="134"/>
      <c r="F85" s="135"/>
      <c r="G85" s="128"/>
    </row>
    <row r="86" spans="1:7" ht="12" customHeight="1" x14ac:dyDescent="0.25">
      <c r="A86" s="85"/>
      <c r="B86" s="133" t="s">
        <v>41</v>
      </c>
      <c r="C86" s="134"/>
      <c r="D86" s="134"/>
      <c r="E86" s="134"/>
      <c r="F86" s="135"/>
      <c r="G86" s="128"/>
    </row>
    <row r="87" spans="1:7" ht="12" customHeight="1" x14ac:dyDescent="0.25">
      <c r="A87" s="85"/>
      <c r="B87" s="133" t="s">
        <v>42</v>
      </c>
      <c r="C87" s="134"/>
      <c r="D87" s="134"/>
      <c r="E87" s="134"/>
      <c r="F87" s="135"/>
      <c r="G87" s="128"/>
    </row>
    <row r="88" spans="1:7" ht="12.75" customHeight="1" thickBot="1" x14ac:dyDescent="0.3">
      <c r="A88" s="85"/>
      <c r="B88" s="136" t="s">
        <v>43</v>
      </c>
      <c r="C88" s="137"/>
      <c r="D88" s="137"/>
      <c r="E88" s="137"/>
      <c r="F88" s="138"/>
      <c r="G88" s="128"/>
    </row>
    <row r="89" spans="1:7" ht="12.75" customHeight="1" x14ac:dyDescent="0.25">
      <c r="A89" s="85"/>
      <c r="B89" s="129"/>
      <c r="C89" s="134"/>
      <c r="D89" s="134"/>
      <c r="E89" s="134"/>
      <c r="F89" s="134"/>
      <c r="G89" s="128"/>
    </row>
    <row r="90" spans="1:7" ht="15" customHeight="1" thickBot="1" x14ac:dyDescent="0.3">
      <c r="A90" s="85"/>
      <c r="B90" s="169" t="s">
        <v>44</v>
      </c>
      <c r="C90" s="170"/>
      <c r="D90" s="139"/>
      <c r="E90" s="140"/>
      <c r="F90" s="140"/>
      <c r="G90" s="128"/>
    </row>
    <row r="91" spans="1:7" ht="12" customHeight="1" x14ac:dyDescent="0.25">
      <c r="A91" s="85"/>
      <c r="B91" s="141" t="s">
        <v>31</v>
      </c>
      <c r="C91" s="142" t="s">
        <v>45</v>
      </c>
      <c r="D91" s="143" t="s">
        <v>46</v>
      </c>
      <c r="E91" s="140"/>
      <c r="F91" s="140"/>
      <c r="G91" s="128"/>
    </row>
    <row r="92" spans="1:7" ht="12" customHeight="1" x14ac:dyDescent="0.25">
      <c r="A92" s="85"/>
      <c r="B92" s="144" t="s">
        <v>47</v>
      </c>
      <c r="C92" s="145">
        <f>G37</f>
        <v>2354000</v>
      </c>
      <c r="D92" s="146">
        <f>(C92/C98)</f>
        <v>0.86955694614481793</v>
      </c>
      <c r="E92" s="140"/>
      <c r="F92" s="140"/>
      <c r="G92" s="128"/>
    </row>
    <row r="93" spans="1:7" ht="12" customHeight="1" x14ac:dyDescent="0.25">
      <c r="A93" s="85"/>
      <c r="B93" s="144" t="s">
        <v>48</v>
      </c>
      <c r="C93" s="145">
        <f>G42</f>
        <v>0</v>
      </c>
      <c r="D93" s="146">
        <v>0</v>
      </c>
      <c r="E93" s="140"/>
      <c r="F93" s="140"/>
      <c r="G93" s="128"/>
    </row>
    <row r="94" spans="1:7" ht="12" customHeight="1" x14ac:dyDescent="0.25">
      <c r="A94" s="85"/>
      <c r="B94" s="144" t="s">
        <v>49</v>
      </c>
      <c r="C94" s="145">
        <f>G54</f>
        <v>0</v>
      </c>
      <c r="D94" s="146">
        <f>(C94/C98)</f>
        <v>0</v>
      </c>
      <c r="E94" s="140"/>
      <c r="F94" s="140"/>
      <c r="G94" s="128"/>
    </row>
    <row r="95" spans="1:7" ht="12" customHeight="1" x14ac:dyDescent="0.25">
      <c r="A95" s="85"/>
      <c r="B95" s="144" t="s">
        <v>26</v>
      </c>
      <c r="C95" s="145">
        <f>G67</f>
        <v>134215</v>
      </c>
      <c r="D95" s="146">
        <f>(C95/C98)</f>
        <v>4.9578413562798108E-2</v>
      </c>
      <c r="E95" s="140"/>
      <c r="F95" s="140"/>
      <c r="G95" s="128"/>
    </row>
    <row r="96" spans="1:7" ht="12" customHeight="1" x14ac:dyDescent="0.25">
      <c r="A96" s="85"/>
      <c r="B96" s="144" t="s">
        <v>50</v>
      </c>
      <c r="C96" s="147">
        <f>G73</f>
        <v>90000</v>
      </c>
      <c r="D96" s="146">
        <f>(C96/C98)</f>
        <v>3.3245592673336287E-2</v>
      </c>
      <c r="E96" s="148"/>
      <c r="F96" s="148"/>
      <c r="G96" s="128"/>
    </row>
    <row r="97" spans="1:7" ht="12" customHeight="1" x14ac:dyDescent="0.25">
      <c r="A97" s="85"/>
      <c r="B97" s="144" t="s">
        <v>51</v>
      </c>
      <c r="C97" s="147">
        <f>G76</f>
        <v>128910.75</v>
      </c>
      <c r="D97" s="146">
        <f>(C97/C98)</f>
        <v>4.7619047619047616E-2</v>
      </c>
      <c r="E97" s="148"/>
      <c r="F97" s="148"/>
      <c r="G97" s="128"/>
    </row>
    <row r="98" spans="1:7" ht="12.75" customHeight="1" thickBot="1" x14ac:dyDescent="0.3">
      <c r="A98" s="85"/>
      <c r="B98" s="149" t="s">
        <v>52</v>
      </c>
      <c r="C98" s="150">
        <f>SUM(C92:C97)</f>
        <v>2707125.75</v>
      </c>
      <c r="D98" s="151">
        <f>SUM(D92:D97)</f>
        <v>1</v>
      </c>
      <c r="E98" s="148"/>
      <c r="F98" s="148"/>
      <c r="G98" s="128"/>
    </row>
    <row r="99" spans="1:7" ht="12" customHeight="1" x14ac:dyDescent="0.25">
      <c r="A99" s="85"/>
      <c r="B99" s="129"/>
      <c r="C99" s="127"/>
      <c r="D99" s="127"/>
      <c r="E99" s="127"/>
      <c r="F99" s="127"/>
      <c r="G99" s="128"/>
    </row>
    <row r="100" spans="1:7" ht="12.75" customHeight="1" thickBot="1" x14ac:dyDescent="0.3">
      <c r="A100" s="85"/>
      <c r="B100" s="20"/>
      <c r="C100" s="127"/>
      <c r="D100" s="127"/>
      <c r="E100" s="127"/>
      <c r="F100" s="127"/>
      <c r="G100" s="128"/>
    </row>
    <row r="101" spans="1:7" ht="12" customHeight="1" thickBot="1" x14ac:dyDescent="0.3">
      <c r="A101" s="85"/>
      <c r="B101" s="166" t="s">
        <v>59</v>
      </c>
      <c r="C101" s="167"/>
      <c r="D101" s="167"/>
      <c r="E101" s="168"/>
      <c r="F101" s="148"/>
      <c r="G101" s="128"/>
    </row>
    <row r="102" spans="1:7" ht="12" customHeight="1" x14ac:dyDescent="0.25">
      <c r="A102" s="85"/>
      <c r="B102" s="152" t="s">
        <v>57</v>
      </c>
      <c r="C102" s="153">
        <v>26000</v>
      </c>
      <c r="D102" s="153">
        <f>G9</f>
        <v>27000</v>
      </c>
      <c r="E102" s="153">
        <v>28000</v>
      </c>
      <c r="F102" s="154"/>
      <c r="G102" s="155"/>
    </row>
    <row r="103" spans="1:7" ht="12.75" customHeight="1" thickBot="1" x14ac:dyDescent="0.3">
      <c r="A103" s="85"/>
      <c r="B103" s="149" t="s">
        <v>58</v>
      </c>
      <c r="C103" s="150">
        <f>(G77/C102)</f>
        <v>104.12022115384616</v>
      </c>
      <c r="D103" s="150">
        <f>(G77/D102)</f>
        <v>100.26391666666666</v>
      </c>
      <c r="E103" s="156">
        <f>(G77/E102)</f>
        <v>96.683062500000005</v>
      </c>
      <c r="F103" s="154"/>
      <c r="G103" s="155"/>
    </row>
    <row r="104" spans="1:7" ht="15.6" customHeight="1" x14ac:dyDescent="0.25">
      <c r="A104" s="85"/>
      <c r="B104" s="126" t="s">
        <v>53</v>
      </c>
      <c r="C104" s="134"/>
      <c r="D104" s="134"/>
      <c r="E104" s="134"/>
      <c r="F104" s="134"/>
      <c r="G104" s="157"/>
    </row>
  </sheetData>
  <mergeCells count="9">
    <mergeCell ref="E9:F9"/>
    <mergeCell ref="E14:F14"/>
    <mergeCell ref="E15:F15"/>
    <mergeCell ref="B17:G17"/>
    <mergeCell ref="B101:E101"/>
    <mergeCell ref="B90:C9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LECHE</vt:lpstr>
      <vt:lpstr>'BOVINOS DE LECHE'!Área_de_impresión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2022-06-22T13:42:22Z</cp:lastPrinted>
  <dcterms:created xsi:type="dcterms:W3CDTF">2020-11-27T12:49:26Z</dcterms:created>
  <dcterms:modified xsi:type="dcterms:W3CDTF">2022-06-22T14:12:22Z</dcterms:modified>
</cp:coreProperties>
</file>