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echia_indap_cl/Documents/Escritorio/2022/CREDITOS 22/FICHAS DE CULTIVO 2022/FICHA DE CULTIVO EN FORMATO/FICHAS TÉCNICAS 2022-2023/"/>
    </mc:Choice>
  </mc:AlternateContent>
  <xr:revisionPtr revIDLastSave="22" documentId="8_{09C57BA3-B428-4D41-BF46-656981EFC03B}" xr6:coauthVersionLast="47" xr6:coauthVersionMax="47" xr10:uidLastSave="{E9F3C46B-6338-4511-8F78-9B22E08ADD47}"/>
  <bookViews>
    <workbookView xWindow="-108" yWindow="-108" windowWidth="23256" windowHeight="12456" xr2:uid="{00000000-000D-0000-FFFF-FFFF00000000}"/>
  </bookViews>
  <sheets>
    <sheet name="Cebolla Dul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4" i="1" l="1"/>
  <c r="F53" i="1"/>
  <c r="F52" i="1"/>
  <c r="F51" i="1"/>
  <c r="G26" i="1"/>
  <c r="G27" i="1"/>
  <c r="G12" i="1"/>
  <c r="G61" i="1" l="1"/>
  <c r="G60" i="1"/>
  <c r="G59" i="1"/>
  <c r="G58" i="1"/>
  <c r="G57" i="1"/>
  <c r="G56" i="1"/>
  <c r="G55" i="1"/>
  <c r="G54" i="1"/>
  <c r="G53" i="1"/>
  <c r="G52" i="1"/>
  <c r="G51" i="1"/>
  <c r="G50" i="1"/>
  <c r="G49" i="1"/>
  <c r="G30" i="1"/>
  <c r="G29" i="1"/>
  <c r="G28" i="1"/>
  <c r="G25" i="1"/>
  <c r="G24" i="1"/>
  <c r="G23" i="1"/>
  <c r="G22" i="1"/>
  <c r="G21" i="1"/>
  <c r="G41" i="1" l="1"/>
  <c r="G42" i="1"/>
  <c r="G43" i="1"/>
  <c r="G66" i="1" l="1"/>
  <c r="G67" i="1" l="1"/>
  <c r="G31" i="1" l="1"/>
  <c r="G40" i="1" l="1"/>
  <c r="G44" i="1" s="1"/>
  <c r="C90" i="1" l="1"/>
  <c r="C88" i="1"/>
  <c r="G72" i="1"/>
  <c r="C86" i="1" l="1"/>
  <c r="G62" i="1"/>
  <c r="C89" i="1" s="1"/>
  <c r="G69" i="1" l="1"/>
  <c r="G70" i="1" s="1"/>
  <c r="G71" i="1" l="1"/>
  <c r="D97" i="1" s="1"/>
  <c r="C91" i="1"/>
  <c r="E97" i="1" l="1"/>
  <c r="C97" i="1"/>
  <c r="G73" i="1"/>
  <c r="C92" i="1"/>
  <c r="D89" i="1" l="1"/>
  <c r="D88" i="1"/>
  <c r="D90" i="1"/>
  <c r="D86" i="1"/>
  <c r="D91" i="1"/>
  <c r="D92" i="1" l="1"/>
</calcChain>
</file>

<file path=xl/sharedStrings.xml><?xml version="1.0" encoding="utf-8"?>
<sst xmlns="http://schemas.openxmlformats.org/spreadsheetml/2006/main" count="174" uniqueCount="120">
  <si>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</si>
  <si>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</si>
  <si>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</si>
  <si>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</si>
  <si>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</si>
  <si>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</si>
  <si>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</si>
  <si>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</si>
  <si>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</si>
  <si>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</si>
  <si>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</si>
  <si>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</si>
  <si>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</si>
  <si>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</si>
  <si>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</si>
  <si>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</si>
  <si>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</si>
  <si>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</si>
  <si>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</si>
  <si>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</si>
  <si>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</si>
  <si>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</si>
  <si>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</si>
  <si>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</si>
  <si>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</si>
  <si>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</si>
  <si>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</si>
  <si>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</si>
  <si>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</si>
  <si>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</si>
  <si>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</si>
  <si>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</si>
  <si>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</si>
  <si>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</si>
  <si>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</si>
  <si>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</si>
  <si>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</si>
  <si>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</si>
  <si>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</si>
  <si>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</si>
  <si>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</si>
  <si>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</si>
  <si>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</si>
  <si>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</si>
  <si>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</si>
  <si>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</si>
  <si>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</si>
  <si>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</si>
  <si>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</si>
  <si>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</si>
  <si>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</si>
  <si>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</si>
  <si>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</si>
  <si>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</si>
  <si>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</si>
  <si>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</si>
  <si>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</si>
  <si>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</si>
  <si>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</si>
  <si>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</si>
  <si>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</si>
  <si>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</si>
  <si>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Preparación suelo</t>
  </si>
  <si>
    <t>Urea</t>
  </si>
  <si>
    <t>Fitolin (F)</t>
  </si>
  <si>
    <t>Dimetoato 40% EC (I)</t>
  </si>
  <si>
    <t>Selecron 720 EC (I)</t>
  </si>
  <si>
    <t>septiembre- octubre</t>
  </si>
  <si>
    <t>Arica Y Parinacota</t>
  </si>
  <si>
    <t xml:space="preserve">Arica  </t>
  </si>
  <si>
    <t>septiembre/octubre</t>
  </si>
  <si>
    <t>Cosecha y enmallado</t>
  </si>
  <si>
    <t>junio-octubre</t>
  </si>
  <si>
    <t>febrero- marzo</t>
  </si>
  <si>
    <t>Furadan 10 G (F)</t>
  </si>
  <si>
    <t>marzo</t>
  </si>
  <si>
    <t>u</t>
  </si>
  <si>
    <t>Costo unitario ($/kilos) (*)</t>
  </si>
  <si>
    <t>Aplicación de fertilizantes</t>
  </si>
  <si>
    <t>Nitrato de Potasio</t>
  </si>
  <si>
    <t>Nitrato de Magnesio</t>
  </si>
  <si>
    <t>Superfosfato Triple</t>
  </si>
  <si>
    <t>Materia orgánica (guano)</t>
  </si>
  <si>
    <t>abril-octubre</t>
  </si>
  <si>
    <t>febrero-marzo</t>
  </si>
  <si>
    <t>abril-junio</t>
  </si>
  <si>
    <t>mayo-septbre</t>
  </si>
  <si>
    <t>abril-agosto</t>
  </si>
  <si>
    <t>Cebolla Dulce</t>
  </si>
  <si>
    <t>Pegazo- Centuri- Candy</t>
  </si>
  <si>
    <t>medio</t>
  </si>
  <si>
    <t>Azapa- Lluta- Chaca Vitor</t>
  </si>
  <si>
    <t>Preparación almácigo</t>
  </si>
  <si>
    <t>Trasplante</t>
  </si>
  <si>
    <t>Replante</t>
  </si>
  <si>
    <t xml:space="preserve">Riego </t>
  </si>
  <si>
    <t>Aplicación materia orgánica</t>
  </si>
  <si>
    <t>Aplicación agroquímicos</t>
  </si>
  <si>
    <t>Limpieza y selección</t>
  </si>
  <si>
    <t>abril-mayo</t>
  </si>
  <si>
    <t xml:space="preserve">febrero </t>
  </si>
  <si>
    <t>abril mayo</t>
  </si>
  <si>
    <t>marzo- octubre</t>
  </si>
  <si>
    <t>marzo-septbre</t>
  </si>
  <si>
    <t>septbre-octubre</t>
  </si>
  <si>
    <t>semillas (latas de 500 gr)</t>
  </si>
  <si>
    <t>Mallas</t>
  </si>
  <si>
    <t>JM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</si>
  <si>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</si>
  <si>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</si>
  <si>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Tractor/Arado</t>
  </si>
  <si>
    <t>Tractor/Rastra</t>
  </si>
  <si>
    <t>Tractor/Camellonado</t>
  </si>
  <si>
    <t>Rendimiento (Kilos/ha)</t>
  </si>
  <si>
    <t>RENDIMIENTO (Atados/Há.)</t>
  </si>
  <si>
    <t>PRECIO ESPERADO ($/atados)</t>
  </si>
  <si>
    <t>$/ha</t>
  </si>
  <si>
    <t>Tractor/Rotovador</t>
  </si>
  <si>
    <t>Junio 2022</t>
  </si>
  <si>
    <t>Clorpirifos 48% 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</si>
</sst>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6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49" fontId="1" fillId="2" borderId="6" xfId="0" applyNumberFormat="1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0" fontId="5" fillId="0" borderId="57" xfId="0" applyFont="1" applyFill="1" applyBorder="1" applyAlignment="1">
      <alignment horizontal="justify" vertical="justify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49" fontId="2" fillId="3" borderId="13" xfId="0" applyNumberFormat="1" applyFont="1" applyFill="1" applyBorder="1" applyAlignment="1">
      <alignment horizontal="justify" vertical="justify" wrapText="1"/>
    </xf>
    <xf numFmtId="0" fontId="1" fillId="2" borderId="24" xfId="0" applyFont="1" applyFill="1" applyBorder="1" applyAlignment="1">
      <alignment horizontal="justify" vertical="justify"/>
    </xf>
    <xf numFmtId="49" fontId="3" fillId="3" borderId="60" xfId="0" applyNumberFormat="1" applyFont="1" applyFill="1" applyBorder="1" applyAlignment="1">
      <alignment horizontal="justify" vertical="justify"/>
    </xf>
    <xf numFmtId="0" fontId="1" fillId="0" borderId="22" xfId="0" applyNumberFormat="1" applyFont="1" applyBorder="1" applyAlignment="1">
      <alignment horizontal="justify" vertical="justify"/>
    </xf>
    <xf numFmtId="49" fontId="6" fillId="2" borderId="6" xfId="0" applyNumberFormat="1" applyFont="1" applyFill="1" applyBorder="1" applyAlignment="1">
      <alignment horizontal="justify" vertical="justify" wrapText="1"/>
    </xf>
    <xf numFmtId="0" fontId="6" fillId="2" borderId="6" xfId="0" applyFont="1" applyFill="1" applyBorder="1" applyAlignment="1">
      <alignment horizontal="justify" vertical="justify" wrapText="1"/>
    </xf>
    <xf numFmtId="49" fontId="6" fillId="2" borderId="6" xfId="0" applyNumberFormat="1" applyFont="1" applyFill="1" applyBorder="1" applyAlignment="1">
      <alignment horizontal="justify" vertical="justify"/>
    </xf>
    <xf numFmtId="0" fontId="7" fillId="0" borderId="57" xfId="0" applyFont="1" applyFill="1" applyBorder="1" applyAlignment="1">
      <alignment horizontal="justify" vertical="justify"/>
    </xf>
    <xf numFmtId="0" fontId="5" fillId="0" borderId="57" xfId="0" applyFont="1" applyFill="1" applyBorder="1" applyAlignment="1">
      <alignment horizontal="justify" vertical="justify" wrapText="1"/>
    </xf>
    <xf numFmtId="49" fontId="2" fillId="3" borderId="58" xfId="0" applyNumberFormat="1" applyFont="1" applyFill="1" applyBorder="1" applyAlignment="1">
      <alignment horizontal="justify" vertical="justify"/>
    </xf>
    <xf numFmtId="49" fontId="2" fillId="3" borderId="58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/>
    </xf>
    <xf numFmtId="49" fontId="3" fillId="3" borderId="19" xfId="0" applyNumberFormat="1" applyFont="1" applyFill="1" applyBorder="1" applyAlignment="1">
      <alignment horizontal="justify" vertical="justify"/>
    </xf>
    <xf numFmtId="0" fontId="1" fillId="2" borderId="25" xfId="0" applyFont="1" applyFill="1" applyBorder="1" applyAlignment="1">
      <alignment horizontal="justify" vertical="justify"/>
    </xf>
    <xf numFmtId="3" fontId="1" fillId="2" borderId="25" xfId="0" applyNumberFormat="1" applyFont="1" applyFill="1" applyBorder="1" applyAlignment="1">
      <alignment horizontal="justify" vertical="justify"/>
    </xf>
    <xf numFmtId="49" fontId="2" fillId="5" borderId="26" xfId="0" applyNumberFormat="1" applyFont="1" applyFill="1" applyBorder="1" applyAlignment="1">
      <alignment horizontal="justify" vertical="justify"/>
    </xf>
    <xf numFmtId="0" fontId="2" fillId="5" borderId="27" xfId="0" applyFont="1" applyFill="1" applyBorder="1" applyAlignment="1">
      <alignment horizontal="justify" vertical="justify"/>
    </xf>
    <xf numFmtId="49" fontId="2" fillId="3" borderId="29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9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1" xfId="0" applyNumberFormat="1" applyFont="1" applyFill="1" applyBorder="1" applyAlignment="1">
      <alignment horizontal="justify" vertical="justify"/>
    </xf>
    <xf numFmtId="0" fontId="2" fillId="5" borderId="32" xfId="0" applyFont="1" applyFill="1" applyBorder="1" applyAlignment="1">
      <alignment horizontal="justify" vertical="justify"/>
    </xf>
    <xf numFmtId="49" fontId="1" fillId="2" borderId="22" xfId="0" applyNumberFormat="1" applyFont="1" applyFill="1" applyBorder="1" applyAlignment="1">
      <alignment horizontal="justify" vertical="justify"/>
    </xf>
    <xf numFmtId="0" fontId="2" fillId="2" borderId="22" xfId="0" applyFont="1" applyFill="1" applyBorder="1" applyAlignment="1">
      <alignment horizontal="justify" vertical="justify"/>
    </xf>
    <xf numFmtId="165" fontId="2" fillId="2" borderId="22" xfId="0" applyNumberFormat="1" applyFont="1" applyFill="1" applyBorder="1" applyAlignment="1">
      <alignment horizontal="justify" vertical="justify"/>
    </xf>
    <xf numFmtId="0" fontId="1" fillId="2" borderId="22" xfId="0" applyFont="1" applyFill="1" applyBorder="1" applyAlignment="1">
      <alignment horizontal="justify" vertical="justify"/>
    </xf>
    <xf numFmtId="49" fontId="6" fillId="2" borderId="44" xfId="0" applyNumberFormat="1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6" xfId="0" applyFont="1" applyFill="1" applyBorder="1" applyAlignment="1">
      <alignment horizontal="justify" vertical="justify"/>
    </xf>
    <xf numFmtId="0" fontId="1" fillId="2" borderId="48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2" borderId="51" xfId="0" applyFont="1" applyFill="1" applyBorder="1" applyAlignment="1">
      <alignment horizontal="justify" vertical="justify"/>
    </xf>
    <xf numFmtId="0" fontId="1" fillId="9" borderId="43" xfId="0" applyFont="1" applyFill="1" applyBorder="1" applyAlignment="1">
      <alignment horizontal="justify" vertical="justify"/>
    </xf>
    <xf numFmtId="0" fontId="1" fillId="7" borderId="22" xfId="0" applyFont="1" applyFill="1" applyBorder="1" applyAlignment="1">
      <alignment horizontal="justify" vertical="justify"/>
    </xf>
    <xf numFmtId="49" fontId="6" fillId="8" borderId="34" xfId="0" applyNumberFormat="1" applyFont="1" applyFill="1" applyBorder="1" applyAlignment="1">
      <alignment horizontal="justify" vertical="justify"/>
    </xf>
    <xf numFmtId="49" fontId="6" fillId="2" borderId="36" xfId="0" applyNumberFormat="1" applyFont="1" applyFill="1" applyBorder="1" applyAlignment="1">
      <alignment horizontal="justify" vertical="justify"/>
    </xf>
    <xf numFmtId="0" fontId="2" fillId="7" borderId="22" xfId="0" applyFont="1" applyFill="1" applyBorder="1" applyAlignment="1">
      <alignment horizontal="justify" vertical="justify"/>
    </xf>
    <xf numFmtId="49" fontId="6" fillId="8" borderId="38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3" fillId="2" borderId="22" xfId="0" applyFont="1" applyFill="1" applyBorder="1" applyAlignment="1">
      <alignment horizontal="justify" vertical="justify"/>
    </xf>
    <xf numFmtId="0" fontId="1" fillId="2" borderId="20" xfId="0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49" fontId="10" fillId="9" borderId="22" xfId="0" applyNumberFormat="1" applyFont="1" applyFill="1" applyBorder="1" applyAlignment="1">
      <alignment horizontal="justify" vertical="justify"/>
    </xf>
    <xf numFmtId="0" fontId="2" fillId="9" borderId="22" xfId="0" applyFont="1" applyFill="1" applyBorder="1" applyAlignment="1">
      <alignment horizontal="justify" vertical="justify"/>
    </xf>
    <xf numFmtId="0" fontId="2" fillId="9" borderId="52" xfId="0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0" fontId="6" fillId="7" borderId="22" xfId="0" applyFont="1" applyFill="1" applyBorder="1" applyAlignment="1">
      <alignment horizontal="justify" vertical="justify"/>
    </xf>
    <xf numFmtId="165" fontId="6" fillId="2" borderId="22" xfId="0" applyNumberFormat="1" applyFont="1" applyFill="1" applyBorder="1" applyAlignment="1">
      <alignment horizontal="justify" vertical="justify"/>
    </xf>
    <xf numFmtId="166" fontId="6" fillId="8" borderId="40" xfId="0" applyNumberFormat="1" applyFont="1" applyFill="1" applyBorder="1" applyAlignment="1">
      <alignment horizontal="justify" vertical="justify"/>
    </xf>
    <xf numFmtId="0" fontId="0" fillId="0" borderId="0" xfId="0" applyNumberFormat="1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0" fontId="6" fillId="8" borderId="54" xfId="0" applyNumberFormat="1" applyFont="1" applyFill="1" applyBorder="1" applyAlignment="1">
      <alignment horizontal="right" vertical="justify"/>
    </xf>
    <xf numFmtId="0" fontId="6" fillId="8" borderId="55" xfId="0" applyNumberFormat="1" applyFont="1" applyFill="1" applyBorder="1" applyAlignment="1">
      <alignment horizontal="right" vertical="justify"/>
    </xf>
    <xf numFmtId="49" fontId="6" fillId="8" borderId="53" xfId="0" applyNumberFormat="1" applyFont="1" applyFill="1" applyBorder="1" applyAlignment="1">
      <alignment horizontal="left" vertical="justify"/>
    </xf>
    <xf numFmtId="165" fontId="2" fillId="5" borderId="28" xfId="0" applyNumberFormat="1" applyFont="1" applyFill="1" applyBorder="1" applyAlignment="1">
      <alignment horizontal="right" vertical="justify"/>
    </xf>
    <xf numFmtId="165" fontId="2" fillId="3" borderId="30" xfId="0" applyNumberFormat="1" applyFont="1" applyFill="1" applyBorder="1" applyAlignment="1">
      <alignment horizontal="right" vertical="justify"/>
    </xf>
    <xf numFmtId="165" fontId="2" fillId="5" borderId="30" xfId="0" applyNumberFormat="1" applyFont="1" applyFill="1" applyBorder="1" applyAlignment="1">
      <alignment horizontal="right" vertical="justify"/>
    </xf>
    <xf numFmtId="165" fontId="2" fillId="6" borderId="33" xfId="0" applyNumberFormat="1" applyFont="1" applyFill="1" applyBorder="1" applyAlignment="1">
      <alignment horizontal="right" vertical="justify"/>
    </xf>
    <xf numFmtId="3" fontId="3" fillId="3" borderId="19" xfId="0" applyNumberFormat="1" applyFont="1" applyFill="1" applyBorder="1" applyAlignment="1">
      <alignment horizontal="right" vertical="justify"/>
    </xf>
    <xf numFmtId="3" fontId="1" fillId="2" borderId="6" xfId="0" applyNumberFormat="1" applyFont="1" applyFill="1" applyBorder="1" applyAlignment="1">
      <alignment horizontal="right" vertical="justify"/>
    </xf>
    <xf numFmtId="3" fontId="3" fillId="3" borderId="60" xfId="0" applyNumberFormat="1" applyFont="1" applyFill="1" applyBorder="1" applyAlignment="1">
      <alignment horizontal="right" vertical="justify"/>
    </xf>
    <xf numFmtId="0" fontId="3" fillId="3" borderId="60" xfId="0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justify"/>
    </xf>
    <xf numFmtId="0" fontId="1" fillId="2" borderId="6" xfId="0" applyNumberFormat="1" applyFont="1" applyFill="1" applyBorder="1" applyAlignment="1">
      <alignment horizontal="right" vertical="justify"/>
    </xf>
    <xf numFmtId="0" fontId="1" fillId="2" borderId="6" xfId="0" applyFont="1" applyFill="1" applyBorder="1" applyAlignment="1">
      <alignment horizontal="right" vertical="justify"/>
    </xf>
    <xf numFmtId="0" fontId="5" fillId="0" borderId="57" xfId="0" applyFont="1" applyFill="1" applyBorder="1" applyAlignment="1">
      <alignment horizontal="right" vertical="justify"/>
    </xf>
    <xf numFmtId="0" fontId="5" fillId="0" borderId="57" xfId="0" applyFont="1" applyFill="1" applyBorder="1" applyAlignment="1">
      <alignment horizontal="right" vertical="justify" wrapText="1"/>
    </xf>
    <xf numFmtId="0" fontId="1" fillId="10" borderId="56" xfId="0" applyFont="1" applyFill="1" applyBorder="1" applyAlignment="1">
      <alignment horizontal="right" vertical="justify"/>
    </xf>
    <xf numFmtId="3" fontId="1" fillId="10" borderId="56" xfId="0" applyNumberFormat="1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justify" wrapText="1"/>
    </xf>
    <xf numFmtId="0" fontId="1" fillId="2" borderId="6" xfId="0" applyNumberFormat="1" applyFont="1" applyFill="1" applyBorder="1" applyAlignment="1">
      <alignment horizontal="right" vertical="justify" wrapText="1"/>
    </xf>
    <xf numFmtId="3" fontId="1" fillId="2" borderId="6" xfId="0" applyNumberFormat="1" applyFont="1" applyFill="1" applyBorder="1" applyAlignment="1">
      <alignment horizontal="right" vertical="justify" wrapText="1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0" fontId="3" fillId="3" borderId="19" xfId="0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right" vertical="center" wrapText="1"/>
    </xf>
    <xf numFmtId="0" fontId="1" fillId="2" borderId="6" xfId="0" applyNumberFormat="1" applyFont="1" applyFill="1" applyBorder="1" applyAlignment="1">
      <alignment horizontal="right" vertical="center" wrapText="1"/>
    </xf>
    <xf numFmtId="49" fontId="5" fillId="10" borderId="57" xfId="0" applyNumberFormat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7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40" xfId="0" applyNumberFormat="1" applyFont="1" applyFill="1" applyBorder="1" applyAlignment="1">
      <alignment horizontal="right" vertical="center"/>
    </xf>
    <xf numFmtId="49" fontId="6" fillId="8" borderId="23" xfId="0" applyNumberFormat="1" applyFont="1" applyFill="1" applyBorder="1" applyAlignment="1">
      <alignment horizontal="right" vertical="center"/>
    </xf>
    <xf numFmtId="49" fontId="6" fillId="8" borderId="35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9" xfId="0" applyNumberFormat="1" applyFont="1" applyFill="1" applyBorder="1" applyAlignment="1">
      <alignment horizontal="right" vertical="center"/>
    </xf>
    <xf numFmtId="49" fontId="1" fillId="2" borderId="57" xfId="0" applyNumberFormat="1" applyFont="1" applyFill="1" applyBorder="1" applyAlignment="1">
      <alignment horizontal="right" vertical="center" wrapText="1"/>
    </xf>
    <xf numFmtId="0" fontId="1" fillId="2" borderId="57" xfId="0" applyNumberFormat="1" applyFont="1" applyFill="1" applyBorder="1" applyAlignment="1">
      <alignment horizontal="right" vertical="center" wrapText="1"/>
    </xf>
    <xf numFmtId="3" fontId="1" fillId="2" borderId="57" xfId="0" applyNumberFormat="1" applyFont="1" applyFill="1" applyBorder="1" applyAlignment="1">
      <alignment horizontal="right" vertical="center" wrapText="1"/>
    </xf>
    <xf numFmtId="0" fontId="1" fillId="0" borderId="57" xfId="0" applyNumberFormat="1" applyFont="1" applyBorder="1" applyAlignment="1">
      <alignment horizontal="right" vertical="center"/>
    </xf>
    <xf numFmtId="49" fontId="1" fillId="2" borderId="57" xfId="0" applyNumberFormat="1" applyFont="1" applyFill="1" applyBorder="1" applyAlignment="1">
      <alignment horizontal="left" vertical="center" wrapText="1"/>
    </xf>
    <xf numFmtId="0" fontId="1" fillId="0" borderId="57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49" fontId="5" fillId="10" borderId="57" xfId="0" applyNumberFormat="1" applyFont="1" applyFill="1" applyBorder="1" applyAlignment="1">
      <alignment horizontal="right" vertical="center" wrapText="1"/>
    </xf>
    <xf numFmtId="164" fontId="1" fillId="2" borderId="6" xfId="0" applyNumberFormat="1" applyFont="1" applyFill="1" applyBorder="1" applyAlignment="1">
      <alignment horizontal="right" vertical="center"/>
    </xf>
    <xf numFmtId="3" fontId="1" fillId="2" borderId="59" xfId="0" applyNumberFormat="1" applyFont="1" applyFill="1" applyBorder="1" applyAlignment="1">
      <alignment horizontal="right" vertical="center"/>
    </xf>
    <xf numFmtId="3" fontId="1" fillId="2" borderId="57" xfId="0" applyNumberFormat="1" applyFont="1" applyFill="1" applyBorder="1" applyAlignment="1">
      <alignment horizontal="right" vertical="center"/>
    </xf>
    <xf numFmtId="1" fontId="1" fillId="2" borderId="57" xfId="0" applyNumberFormat="1" applyFont="1" applyFill="1" applyBorder="1" applyAlignment="1">
      <alignment horizontal="right" vertical="center"/>
    </xf>
    <xf numFmtId="49" fontId="5" fillId="10" borderId="57" xfId="0" applyNumberFormat="1" applyFont="1" applyFill="1" applyBorder="1" applyAlignment="1">
      <alignment horizontal="justify"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5" xfId="0" applyNumberFormat="1" applyFont="1" applyFill="1" applyBorder="1" applyAlignment="1">
      <alignment horizontal="left" vertical="justify"/>
    </xf>
    <xf numFmtId="49" fontId="10" fillId="9" borderId="41" xfId="0" applyNumberFormat="1" applyFont="1" applyFill="1" applyBorder="1" applyAlignment="1">
      <alignment horizontal="justify" vertical="justify"/>
    </xf>
    <xf numFmtId="0" fontId="6" fillId="9" borderId="42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1"/>
  <sheetViews>
    <sheetView showGridLines="0" tabSelected="1" workbookViewId="0">
      <selection activeCell="B1" sqref="B1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9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255" ht="15" customHeight="1" x14ac:dyDescent="0.3">
      <c r="A1" s="2"/>
      <c r="B1" s="2"/>
      <c r="C1" s="2"/>
      <c r="D1" s="2"/>
      <c r="E1" s="2"/>
      <c r="F1" s="2"/>
      <c r="G1" s="2"/>
    </row>
    <row r="2" spans="1:255" ht="15" customHeight="1" x14ac:dyDescent="0.3">
      <c r="A2" s="2"/>
      <c r="B2" s="2"/>
      <c r="C2" s="2"/>
      <c r="D2" s="2"/>
      <c r="E2" s="2"/>
      <c r="F2" s="2"/>
      <c r="G2" s="2"/>
    </row>
    <row r="3" spans="1:255" ht="15" customHeight="1" x14ac:dyDescent="0.3">
      <c r="A3" s="2"/>
      <c r="B3" s="2"/>
      <c r="C3" s="2"/>
      <c r="D3" s="2"/>
      <c r="E3" s="2"/>
      <c r="F3" s="2"/>
      <c r="G3" s="2"/>
    </row>
    <row r="4" spans="1:255" ht="15" customHeight="1" x14ac:dyDescent="0.3">
      <c r="A4" s="2"/>
      <c r="B4" s="2"/>
      <c r="C4" s="2"/>
      <c r="D4" s="2"/>
      <c r="E4" s="2"/>
      <c r="F4" s="2"/>
      <c r="G4" s="2"/>
    </row>
    <row r="5" spans="1:255" ht="15" customHeight="1" x14ac:dyDescent="0.3">
      <c r="A5" s="2"/>
      <c r="B5" s="2"/>
      <c r="C5" s="2"/>
      <c r="D5" s="2"/>
      <c r="E5" s="2"/>
      <c r="F5" s="2"/>
      <c r="G5" s="2"/>
    </row>
    <row r="6" spans="1:255" ht="15" customHeight="1" x14ac:dyDescent="0.3">
      <c r="A6" s="2"/>
      <c r="B6" s="2"/>
      <c r="C6" s="2"/>
      <c r="D6" s="2"/>
      <c r="E6" s="2"/>
      <c r="F6" s="2"/>
      <c r="G6" s="2"/>
    </row>
    <row r="7" spans="1:255" ht="15" customHeight="1" x14ac:dyDescent="0.3">
      <c r="A7" s="2"/>
      <c r="B7" s="2"/>
      <c r="C7" s="2"/>
      <c r="D7" s="2"/>
      <c r="E7" s="2"/>
      <c r="F7" s="2"/>
      <c r="G7" s="2"/>
    </row>
    <row r="8" spans="1:255" ht="15" customHeight="1" x14ac:dyDescent="0.3">
      <c r="A8" s="2"/>
      <c r="B8" s="3"/>
      <c r="C8" s="4"/>
      <c r="D8" s="2"/>
      <c r="E8" s="4"/>
      <c r="F8" s="4"/>
      <c r="G8" s="4"/>
    </row>
    <row r="9" spans="1:255" s="15" customFormat="1" ht="12" customHeight="1" x14ac:dyDescent="0.3">
      <c r="A9" s="12"/>
      <c r="B9" s="5" t="s">
        <v>0</v>
      </c>
      <c r="C9" s="119" t="s">
        <v>88</v>
      </c>
      <c r="D9" s="6"/>
      <c r="E9" s="149" t="s">
        <v>114</v>
      </c>
      <c r="F9" s="150"/>
      <c r="G9" s="123">
        <v>40000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</row>
    <row r="10" spans="1:255" s="15" customFormat="1" ht="26.25" customHeight="1" x14ac:dyDescent="0.3">
      <c r="A10" s="12"/>
      <c r="B10" s="7" t="s">
        <v>1</v>
      </c>
      <c r="C10" s="120" t="s">
        <v>89</v>
      </c>
      <c r="D10" s="6"/>
      <c r="E10" s="151" t="s">
        <v>2</v>
      </c>
      <c r="F10" s="152"/>
      <c r="G10" s="119" t="s">
        <v>118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</row>
    <row r="11" spans="1:255" s="15" customFormat="1" ht="18" customHeight="1" x14ac:dyDescent="0.3">
      <c r="A11" s="12"/>
      <c r="B11" s="7" t="s">
        <v>3</v>
      </c>
      <c r="C11" s="119" t="s">
        <v>90</v>
      </c>
      <c r="D11" s="6"/>
      <c r="E11" s="151" t="s">
        <v>115</v>
      </c>
      <c r="F11" s="152"/>
      <c r="G11" s="144">
        <v>350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</row>
    <row r="12" spans="1:255" s="15" customFormat="1" ht="11.25" customHeight="1" x14ac:dyDescent="0.3">
      <c r="A12" s="12"/>
      <c r="B12" s="7" t="s">
        <v>4</v>
      </c>
      <c r="C12" s="120" t="s">
        <v>68</v>
      </c>
      <c r="D12" s="6"/>
      <c r="E12" s="8" t="s">
        <v>5</v>
      </c>
      <c r="F12" s="9"/>
      <c r="G12" s="122">
        <f>(G9*G11)</f>
        <v>14000000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</row>
    <row r="13" spans="1:255" s="15" customFormat="1" ht="11.25" customHeight="1" x14ac:dyDescent="0.3">
      <c r="A13" s="12"/>
      <c r="B13" s="7" t="s">
        <v>6</v>
      </c>
      <c r="C13" s="119" t="s">
        <v>69</v>
      </c>
      <c r="D13" s="6"/>
      <c r="E13" s="151" t="s">
        <v>7</v>
      </c>
      <c r="F13" s="152"/>
      <c r="G13" s="119" t="s">
        <v>60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</row>
    <row r="14" spans="1:255" s="15" customFormat="1" ht="13.5" customHeight="1" x14ac:dyDescent="0.3">
      <c r="A14" s="12"/>
      <c r="B14" s="7" t="s">
        <v>8</v>
      </c>
      <c r="C14" s="119" t="s">
        <v>91</v>
      </c>
      <c r="D14" s="6"/>
      <c r="E14" s="151" t="s">
        <v>9</v>
      </c>
      <c r="F14" s="152"/>
      <c r="G14" s="119" t="s">
        <v>70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</row>
    <row r="15" spans="1:255" s="15" customFormat="1" ht="25.5" customHeight="1" x14ac:dyDescent="0.3">
      <c r="A15" s="12"/>
      <c r="B15" s="7" t="s">
        <v>10</v>
      </c>
      <c r="C15" s="121">
        <v>44726</v>
      </c>
      <c r="D15" s="6"/>
      <c r="E15" s="153" t="s">
        <v>11</v>
      </c>
      <c r="F15" s="154"/>
      <c r="G15" s="120" t="s">
        <v>61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</row>
    <row r="16" spans="1:255" s="15" customFormat="1" ht="12" customHeight="1" x14ac:dyDescent="0.3">
      <c r="A16" s="16"/>
      <c r="B16" s="17"/>
      <c r="C16" s="18"/>
      <c r="D16" s="19"/>
      <c r="E16" s="20"/>
      <c r="F16" s="20"/>
      <c r="G16" s="21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</row>
    <row r="17" spans="1:255" s="15" customFormat="1" ht="12" customHeight="1" x14ac:dyDescent="0.3">
      <c r="A17" s="22"/>
      <c r="B17" s="155" t="s">
        <v>12</v>
      </c>
      <c r="C17" s="156"/>
      <c r="D17" s="156"/>
      <c r="E17" s="156"/>
      <c r="F17" s="156"/>
      <c r="G17" s="156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</row>
    <row r="18" spans="1:255" s="15" customFormat="1" ht="12" customHeight="1" x14ac:dyDescent="0.3">
      <c r="A18" s="16"/>
      <c r="B18" s="23"/>
      <c r="C18" s="24"/>
      <c r="D18" s="24"/>
      <c r="E18" s="24"/>
      <c r="F18" s="24"/>
      <c r="G18" s="2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</row>
    <row r="19" spans="1:255" s="15" customFormat="1" ht="12" customHeight="1" x14ac:dyDescent="0.3">
      <c r="A19" s="12"/>
      <c r="B19" s="25" t="s">
        <v>13</v>
      </c>
      <c r="C19" s="26"/>
      <c r="D19" s="19"/>
      <c r="E19" s="19"/>
      <c r="F19" s="19"/>
      <c r="G19" s="19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</row>
    <row r="20" spans="1:255" s="15" customFormat="1" ht="24" customHeight="1" x14ac:dyDescent="0.3">
      <c r="A20" s="22"/>
      <c r="B20" s="27" t="s">
        <v>14</v>
      </c>
      <c r="C20" s="27" t="s">
        <v>15</v>
      </c>
      <c r="D20" s="27" t="s">
        <v>16</v>
      </c>
      <c r="E20" s="27" t="s">
        <v>17</v>
      </c>
      <c r="F20" s="27" t="s">
        <v>18</v>
      </c>
      <c r="G20" s="27" t="s">
        <v>19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</row>
    <row r="21" spans="1:255" s="15" customFormat="1" ht="12.75" customHeight="1" x14ac:dyDescent="0.3">
      <c r="A21" s="22"/>
      <c r="B21" s="28" t="s">
        <v>92</v>
      </c>
      <c r="C21" s="113" t="s">
        <v>20</v>
      </c>
      <c r="D21" s="114">
        <v>2</v>
      </c>
      <c r="E21" s="109" t="s">
        <v>100</v>
      </c>
      <c r="F21" s="115">
        <v>35000</v>
      </c>
      <c r="G21" s="122">
        <f t="shared" ref="G21:G30" si="0">(D21*F21)</f>
        <v>70000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</row>
    <row r="22" spans="1:255" s="15" customFormat="1" ht="12.75" customHeight="1" x14ac:dyDescent="0.3">
      <c r="A22" s="22"/>
      <c r="B22" s="28" t="s">
        <v>62</v>
      </c>
      <c r="C22" s="113" t="s">
        <v>20</v>
      </c>
      <c r="D22" s="114">
        <v>4</v>
      </c>
      <c r="E22" s="109" t="s">
        <v>75</v>
      </c>
      <c r="F22" s="115">
        <v>35000</v>
      </c>
      <c r="G22" s="122">
        <f t="shared" si="0"/>
        <v>140000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</row>
    <row r="23" spans="1:255" s="15" customFormat="1" ht="12.75" customHeight="1" x14ac:dyDescent="0.3">
      <c r="A23" s="22"/>
      <c r="B23" s="28" t="s">
        <v>93</v>
      </c>
      <c r="C23" s="113" t="s">
        <v>20</v>
      </c>
      <c r="D23" s="114">
        <v>12</v>
      </c>
      <c r="E23" s="109" t="s">
        <v>99</v>
      </c>
      <c r="F23" s="115">
        <v>35000</v>
      </c>
      <c r="G23" s="122">
        <f t="shared" si="0"/>
        <v>420000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</row>
    <row r="24" spans="1:255" s="15" customFormat="1" ht="12.75" customHeight="1" x14ac:dyDescent="0.3">
      <c r="A24" s="22"/>
      <c r="B24" s="28" t="s">
        <v>94</v>
      </c>
      <c r="C24" s="113" t="s">
        <v>20</v>
      </c>
      <c r="D24" s="114">
        <v>1</v>
      </c>
      <c r="E24" s="109" t="s">
        <v>101</v>
      </c>
      <c r="F24" s="115">
        <v>35000</v>
      </c>
      <c r="G24" s="122">
        <f t="shared" si="0"/>
        <v>35000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</row>
    <row r="25" spans="1:255" s="15" customFormat="1" ht="12.75" customHeight="1" x14ac:dyDescent="0.3">
      <c r="A25" s="22"/>
      <c r="B25" s="28" t="s">
        <v>95</v>
      </c>
      <c r="C25" s="113" t="s">
        <v>20</v>
      </c>
      <c r="D25" s="114">
        <v>14</v>
      </c>
      <c r="E25" s="109" t="s">
        <v>102</v>
      </c>
      <c r="F25" s="115">
        <v>35000</v>
      </c>
      <c r="G25" s="122">
        <f t="shared" si="0"/>
        <v>490000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</row>
    <row r="26" spans="1:255" s="15" customFormat="1" ht="12.75" customHeight="1" x14ac:dyDescent="0.3">
      <c r="A26" s="22"/>
      <c r="B26" s="28" t="s">
        <v>96</v>
      </c>
      <c r="C26" s="113" t="s">
        <v>20</v>
      </c>
      <c r="D26" s="114">
        <v>4</v>
      </c>
      <c r="E26" s="109" t="s">
        <v>75</v>
      </c>
      <c r="F26" s="115">
        <v>35000</v>
      </c>
      <c r="G26" s="122">
        <f t="shared" si="0"/>
        <v>140000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</row>
    <row r="27" spans="1:255" s="15" customFormat="1" ht="12.75" customHeight="1" x14ac:dyDescent="0.3">
      <c r="A27" s="22"/>
      <c r="B27" s="28" t="s">
        <v>78</v>
      </c>
      <c r="C27" s="113" t="s">
        <v>20</v>
      </c>
      <c r="D27" s="114">
        <v>4</v>
      </c>
      <c r="E27" s="109" t="s">
        <v>103</v>
      </c>
      <c r="F27" s="115">
        <v>35000</v>
      </c>
      <c r="G27" s="122">
        <f t="shared" si="0"/>
        <v>140000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</row>
    <row r="28" spans="1:255" s="15" customFormat="1" ht="12.75" customHeight="1" x14ac:dyDescent="0.3">
      <c r="A28" s="22"/>
      <c r="B28" s="28" t="s">
        <v>97</v>
      </c>
      <c r="C28" s="113" t="s">
        <v>20</v>
      </c>
      <c r="D28" s="114">
        <v>8</v>
      </c>
      <c r="E28" s="109" t="s">
        <v>103</v>
      </c>
      <c r="F28" s="115">
        <v>35000</v>
      </c>
      <c r="G28" s="122">
        <f t="shared" si="0"/>
        <v>280000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</row>
    <row r="29" spans="1:255" s="15" customFormat="1" ht="12.75" customHeight="1" x14ac:dyDescent="0.3">
      <c r="A29" s="22"/>
      <c r="B29" s="28" t="s">
        <v>98</v>
      </c>
      <c r="C29" s="113" t="s">
        <v>20</v>
      </c>
      <c r="D29" s="114">
        <v>4</v>
      </c>
      <c r="E29" s="109" t="s">
        <v>104</v>
      </c>
      <c r="F29" s="115">
        <v>35000</v>
      </c>
      <c r="G29" s="122">
        <f t="shared" si="0"/>
        <v>140000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</row>
    <row r="30" spans="1:255" s="15" customFormat="1" ht="12.75" customHeight="1" x14ac:dyDescent="0.3">
      <c r="A30" s="22"/>
      <c r="B30" s="28" t="s">
        <v>71</v>
      </c>
      <c r="C30" s="113" t="s">
        <v>20</v>
      </c>
      <c r="D30" s="114">
        <v>10</v>
      </c>
      <c r="E30" s="109" t="s">
        <v>104</v>
      </c>
      <c r="F30" s="115">
        <v>35000</v>
      </c>
      <c r="G30" s="122">
        <f t="shared" si="0"/>
        <v>350000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</row>
    <row r="31" spans="1:255" s="15" customFormat="1" ht="12.75" customHeight="1" x14ac:dyDescent="0.3">
      <c r="A31" s="22"/>
      <c r="B31" s="29" t="s">
        <v>21</v>
      </c>
      <c r="C31" s="116"/>
      <c r="D31" s="116"/>
      <c r="E31" s="116"/>
      <c r="F31" s="116"/>
      <c r="G31" s="117">
        <f>SUM(G21:G30)</f>
        <v>2205000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  <c r="IU31" s="14"/>
    </row>
    <row r="32" spans="1:255" s="15" customFormat="1" ht="12" customHeight="1" x14ac:dyDescent="0.3">
      <c r="A32" s="16"/>
      <c r="B32" s="23"/>
      <c r="C32" s="24"/>
      <c r="D32" s="24"/>
      <c r="E32" s="24"/>
      <c r="F32" s="30"/>
      <c r="G32" s="30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  <c r="IU32" s="14"/>
    </row>
    <row r="33" spans="1:255" s="15" customFormat="1" ht="12" customHeight="1" x14ac:dyDescent="0.3">
      <c r="A33" s="12"/>
      <c r="B33" s="31" t="s">
        <v>22</v>
      </c>
      <c r="C33" s="32"/>
      <c r="D33" s="33"/>
      <c r="E33" s="33"/>
      <c r="F33" s="33"/>
      <c r="G33" s="33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  <c r="IU33" s="14"/>
    </row>
    <row r="34" spans="1:255" s="15" customFormat="1" ht="24" customHeight="1" x14ac:dyDescent="0.3">
      <c r="A34" s="12"/>
      <c r="B34" s="34" t="s">
        <v>14</v>
      </c>
      <c r="C34" s="35" t="s">
        <v>15</v>
      </c>
      <c r="D34" s="35" t="s">
        <v>16</v>
      </c>
      <c r="E34" s="34" t="s">
        <v>17</v>
      </c>
      <c r="F34" s="35" t="s">
        <v>18</v>
      </c>
      <c r="G34" s="34" t="s">
        <v>19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  <c r="IU34" s="14"/>
    </row>
    <row r="35" spans="1:255" s="15" customFormat="1" ht="12" customHeight="1" x14ac:dyDescent="0.3">
      <c r="A35" s="12"/>
      <c r="B35" s="36"/>
      <c r="C35" s="36"/>
      <c r="D35" s="36"/>
      <c r="E35" s="36"/>
      <c r="F35" s="36"/>
      <c r="G35" s="36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  <c r="IU35" s="14"/>
    </row>
    <row r="36" spans="1:255" s="15" customFormat="1" ht="12" customHeight="1" x14ac:dyDescent="0.3">
      <c r="A36" s="12"/>
      <c r="B36" s="37" t="s">
        <v>23</v>
      </c>
      <c r="C36" s="38"/>
      <c r="D36" s="38"/>
      <c r="E36" s="38"/>
      <c r="F36" s="38"/>
      <c r="G36" s="38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  <c r="IU36" s="14"/>
    </row>
    <row r="37" spans="1:255" s="15" customFormat="1" ht="12" customHeight="1" x14ac:dyDescent="0.3">
      <c r="A37" s="16"/>
      <c r="B37" s="39"/>
      <c r="C37" s="40"/>
      <c r="D37" s="40"/>
      <c r="E37" s="40"/>
      <c r="F37" s="41"/>
      <c r="G37" s="41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  <c r="IJ37" s="14"/>
      <c r="IK37" s="14"/>
      <c r="IL37" s="14"/>
      <c r="IM37" s="14"/>
      <c r="IN37" s="14"/>
      <c r="IO37" s="14"/>
      <c r="IP37" s="14"/>
      <c r="IQ37" s="14"/>
      <c r="IR37" s="14"/>
      <c r="IS37" s="14"/>
      <c r="IT37" s="14"/>
      <c r="IU37" s="14"/>
    </row>
    <row r="38" spans="1:255" s="15" customFormat="1" ht="12" customHeight="1" x14ac:dyDescent="0.3">
      <c r="A38" s="12"/>
      <c r="B38" s="31" t="s">
        <v>24</v>
      </c>
      <c r="C38" s="32"/>
      <c r="D38" s="33"/>
      <c r="E38" s="33"/>
      <c r="F38" s="33"/>
      <c r="G38" s="33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  <c r="IH38" s="14"/>
      <c r="II38" s="14"/>
      <c r="IJ38" s="14"/>
      <c r="IK38" s="14"/>
      <c r="IL38" s="14"/>
      <c r="IM38" s="14"/>
      <c r="IN38" s="14"/>
      <c r="IO38" s="14"/>
      <c r="IP38" s="14"/>
      <c r="IQ38" s="14"/>
      <c r="IR38" s="14"/>
      <c r="IS38" s="14"/>
      <c r="IT38" s="14"/>
      <c r="IU38" s="14"/>
    </row>
    <row r="39" spans="1:255" s="15" customFormat="1" ht="24" customHeight="1" x14ac:dyDescent="0.3">
      <c r="A39" s="12"/>
      <c r="B39" s="51" t="s">
        <v>14</v>
      </c>
      <c r="C39" s="51" t="s">
        <v>15</v>
      </c>
      <c r="D39" s="51" t="s">
        <v>16</v>
      </c>
      <c r="E39" s="51" t="s">
        <v>17</v>
      </c>
      <c r="F39" s="52" t="s">
        <v>18</v>
      </c>
      <c r="G39" s="51" t="s">
        <v>19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4"/>
      <c r="IN39" s="14"/>
      <c r="IO39" s="14"/>
      <c r="IP39" s="14"/>
      <c r="IQ39" s="14"/>
      <c r="IR39" s="14"/>
      <c r="IS39" s="14"/>
      <c r="IT39" s="14"/>
      <c r="IU39" s="14"/>
    </row>
    <row r="40" spans="1:255" s="15" customFormat="1" ht="13.8" x14ac:dyDescent="0.3">
      <c r="A40" s="43"/>
      <c r="B40" s="140" t="s">
        <v>110</v>
      </c>
      <c r="C40" s="136" t="s">
        <v>107</v>
      </c>
      <c r="D40" s="137">
        <v>5</v>
      </c>
      <c r="E40" s="120" t="s">
        <v>73</v>
      </c>
      <c r="F40" s="138">
        <v>40000</v>
      </c>
      <c r="G40" s="138">
        <f t="shared" ref="G40:G43" si="1">(D40*F40)</f>
        <v>200000</v>
      </c>
      <c r="H40" s="14"/>
      <c r="I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4"/>
      <c r="IN40" s="14"/>
      <c r="IO40" s="14"/>
      <c r="IP40" s="14"/>
      <c r="IQ40" s="14"/>
      <c r="IR40" s="14"/>
      <c r="IS40" s="14"/>
      <c r="IT40" s="14"/>
      <c r="IU40" s="14"/>
    </row>
    <row r="41" spans="1:255" s="15" customFormat="1" ht="13.8" x14ac:dyDescent="0.3">
      <c r="A41" s="43"/>
      <c r="B41" s="142" t="s">
        <v>117</v>
      </c>
      <c r="C41" s="136" t="s">
        <v>107</v>
      </c>
      <c r="D41" s="126">
        <v>4</v>
      </c>
      <c r="E41" s="120" t="s">
        <v>73</v>
      </c>
      <c r="F41" s="138">
        <v>40000</v>
      </c>
      <c r="G41" s="138">
        <f t="shared" si="1"/>
        <v>160000</v>
      </c>
      <c r="H41" s="14"/>
      <c r="I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4"/>
      <c r="IJ41" s="14"/>
      <c r="IK41" s="14"/>
      <c r="IL41" s="14"/>
      <c r="IM41" s="14"/>
      <c r="IN41" s="14"/>
      <c r="IO41" s="14"/>
      <c r="IP41" s="14"/>
      <c r="IQ41" s="14"/>
      <c r="IR41" s="14"/>
      <c r="IS41" s="14"/>
      <c r="IT41" s="14"/>
      <c r="IU41" s="14"/>
    </row>
    <row r="42" spans="1:255" s="15" customFormat="1" ht="13.8" x14ac:dyDescent="0.3">
      <c r="A42" s="43"/>
      <c r="B42" s="140" t="s">
        <v>111</v>
      </c>
      <c r="C42" s="136" t="s">
        <v>107</v>
      </c>
      <c r="D42" s="137">
        <v>2</v>
      </c>
      <c r="E42" s="120" t="s">
        <v>73</v>
      </c>
      <c r="F42" s="138">
        <v>40000</v>
      </c>
      <c r="G42" s="138">
        <f t="shared" si="1"/>
        <v>80000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14"/>
      <c r="ID42" s="14"/>
      <c r="IE42" s="14"/>
      <c r="IF42" s="14"/>
      <c r="IG42" s="14"/>
      <c r="IH42" s="14"/>
      <c r="II42" s="14"/>
      <c r="IJ42" s="14"/>
      <c r="IK42" s="14"/>
      <c r="IL42" s="14"/>
      <c r="IM42" s="14"/>
      <c r="IN42" s="14"/>
      <c r="IO42" s="14"/>
      <c r="IP42" s="14"/>
      <c r="IQ42" s="14"/>
      <c r="IR42" s="14"/>
      <c r="IS42" s="14"/>
      <c r="IT42" s="14"/>
      <c r="IU42" s="14"/>
    </row>
    <row r="43" spans="1:255" s="15" customFormat="1" ht="13.8" x14ac:dyDescent="0.3">
      <c r="A43" s="43"/>
      <c r="B43" s="141" t="s">
        <v>112</v>
      </c>
      <c r="C43" s="136" t="s">
        <v>107</v>
      </c>
      <c r="D43" s="139">
        <v>4</v>
      </c>
      <c r="E43" s="120" t="s">
        <v>73</v>
      </c>
      <c r="F43" s="138">
        <v>40000</v>
      </c>
      <c r="G43" s="138">
        <f t="shared" si="1"/>
        <v>160000</v>
      </c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14"/>
      <c r="ID43" s="14"/>
      <c r="IE43" s="14"/>
      <c r="IF43" s="14"/>
      <c r="IG43" s="14"/>
      <c r="IH43" s="14"/>
      <c r="II43" s="14"/>
      <c r="IJ43" s="14"/>
      <c r="IK43" s="14"/>
      <c r="IL43" s="14"/>
      <c r="IM43" s="14"/>
      <c r="IN43" s="14"/>
      <c r="IO43" s="14"/>
      <c r="IP43" s="14"/>
      <c r="IQ43" s="14"/>
      <c r="IR43" s="14"/>
      <c r="IS43" s="14"/>
      <c r="IT43" s="14"/>
      <c r="IU43" s="14"/>
    </row>
    <row r="44" spans="1:255" s="15" customFormat="1" ht="12.75" customHeight="1" x14ac:dyDescent="0.3">
      <c r="A44" s="12"/>
      <c r="B44" s="44" t="s">
        <v>25</v>
      </c>
      <c r="C44" s="105"/>
      <c r="D44" s="105"/>
      <c r="E44" s="105"/>
      <c r="F44" s="105"/>
      <c r="G44" s="104">
        <f>SUM(G40:G43)</f>
        <v>600000</v>
      </c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</row>
    <row r="45" spans="1:255" s="15" customFormat="1" ht="12" customHeight="1" x14ac:dyDescent="0.3">
      <c r="A45" s="16"/>
      <c r="B45" s="39"/>
      <c r="C45" s="40"/>
      <c r="D45" s="40"/>
      <c r="E45" s="40"/>
      <c r="F45" s="41"/>
      <c r="G45" s="41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  <c r="IF45" s="14"/>
      <c r="IG45" s="14"/>
      <c r="IH45" s="14"/>
      <c r="II45" s="14"/>
      <c r="IJ45" s="14"/>
      <c r="IK45" s="14"/>
      <c r="IL45" s="14"/>
      <c r="IM45" s="14"/>
      <c r="IN45" s="14"/>
      <c r="IO45" s="14"/>
      <c r="IP45" s="14"/>
      <c r="IQ45" s="14"/>
      <c r="IR45" s="14"/>
      <c r="IS45" s="14"/>
      <c r="IT45" s="14"/>
      <c r="IU45" s="14"/>
    </row>
    <row r="46" spans="1:255" s="15" customFormat="1" ht="12" customHeight="1" x14ac:dyDescent="0.3">
      <c r="A46" s="12"/>
      <c r="B46" s="31" t="s">
        <v>26</v>
      </c>
      <c r="C46" s="32"/>
      <c r="D46" s="33"/>
      <c r="E46" s="33"/>
      <c r="F46" s="33"/>
      <c r="G46" s="33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  <c r="IJ46" s="14"/>
      <c r="IK46" s="14"/>
      <c r="IL46" s="14"/>
      <c r="IM46" s="14"/>
      <c r="IN46" s="14"/>
      <c r="IO46" s="14"/>
      <c r="IP46" s="14"/>
      <c r="IQ46" s="14"/>
      <c r="IR46" s="14"/>
      <c r="IS46" s="14"/>
      <c r="IT46" s="14"/>
      <c r="IU46" s="14"/>
    </row>
    <row r="47" spans="1:255" s="15" customFormat="1" ht="24" customHeight="1" x14ac:dyDescent="0.3">
      <c r="A47" s="12"/>
      <c r="B47" s="42" t="s">
        <v>27</v>
      </c>
      <c r="C47" s="52" t="s">
        <v>28</v>
      </c>
      <c r="D47" s="52" t="s">
        <v>29</v>
      </c>
      <c r="E47" s="52" t="s">
        <v>17</v>
      </c>
      <c r="F47" s="52" t="s">
        <v>18</v>
      </c>
      <c r="G47" s="52" t="s">
        <v>19</v>
      </c>
      <c r="H47" s="14"/>
      <c r="I47" s="14"/>
      <c r="J47" s="14"/>
      <c r="K47" s="45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  <c r="IU47" s="14"/>
    </row>
    <row r="48" spans="1:255" s="15" customFormat="1" ht="12.75" customHeight="1" x14ac:dyDescent="0.3">
      <c r="A48" s="22"/>
      <c r="B48" s="46" t="s">
        <v>30</v>
      </c>
      <c r="C48" s="47"/>
      <c r="D48" s="47"/>
      <c r="E48" s="47"/>
      <c r="F48" s="47"/>
      <c r="G48" s="125"/>
      <c r="H48" s="14"/>
      <c r="I48" s="14"/>
      <c r="J48" s="14"/>
      <c r="K48" s="45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</row>
    <row r="49" spans="1:255" s="15" customFormat="1" ht="12.75" customHeight="1" x14ac:dyDescent="0.3">
      <c r="A49" s="22"/>
      <c r="B49" s="13" t="s">
        <v>105</v>
      </c>
      <c r="C49" s="106" t="s">
        <v>76</v>
      </c>
      <c r="D49" s="107">
        <v>6</v>
      </c>
      <c r="E49" s="106" t="s">
        <v>100</v>
      </c>
      <c r="F49" s="103">
        <v>234790</v>
      </c>
      <c r="G49" s="124">
        <f>(D49*F49)</f>
        <v>1408740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</row>
    <row r="50" spans="1:255" s="15" customFormat="1" ht="12.75" customHeight="1" x14ac:dyDescent="0.3">
      <c r="A50" s="22"/>
      <c r="B50" s="48" t="s">
        <v>31</v>
      </c>
      <c r="C50" s="108"/>
      <c r="D50" s="108"/>
      <c r="E50" s="108"/>
      <c r="F50" s="103"/>
      <c r="G50" s="124">
        <f t="shared" ref="G50:G61" si="2">(D50*F50)</f>
        <v>0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  <c r="IU50" s="14"/>
    </row>
    <row r="51" spans="1:255" s="15" customFormat="1" ht="12.75" customHeight="1" x14ac:dyDescent="0.3">
      <c r="A51" s="22"/>
      <c r="B51" s="49" t="s">
        <v>79</v>
      </c>
      <c r="C51" s="108" t="s">
        <v>32</v>
      </c>
      <c r="D51" s="108">
        <v>200</v>
      </c>
      <c r="E51" s="109" t="s">
        <v>72</v>
      </c>
      <c r="F51" s="103">
        <f>48500/25</f>
        <v>1940</v>
      </c>
      <c r="G51" s="124">
        <f t="shared" si="2"/>
        <v>388000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  <c r="IU51" s="14"/>
    </row>
    <row r="52" spans="1:255" s="15" customFormat="1" ht="12.75" customHeight="1" x14ac:dyDescent="0.3">
      <c r="A52" s="22"/>
      <c r="B52" s="49" t="s">
        <v>80</v>
      </c>
      <c r="C52" s="108" t="s">
        <v>32</v>
      </c>
      <c r="D52" s="108">
        <v>200</v>
      </c>
      <c r="E52" s="110" t="s">
        <v>72</v>
      </c>
      <c r="F52" s="103">
        <f>20000/25</f>
        <v>800</v>
      </c>
      <c r="G52" s="124">
        <f t="shared" si="2"/>
        <v>160000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  <c r="IH52" s="14"/>
      <c r="II52" s="14"/>
      <c r="IJ52" s="14"/>
      <c r="IK52" s="14"/>
      <c r="IL52" s="14"/>
      <c r="IM52" s="14"/>
      <c r="IN52" s="14"/>
      <c r="IO52" s="14"/>
      <c r="IP52" s="14"/>
      <c r="IQ52" s="14"/>
      <c r="IR52" s="14"/>
      <c r="IS52" s="14"/>
      <c r="IT52" s="14"/>
      <c r="IU52" s="14"/>
    </row>
    <row r="53" spans="1:255" s="15" customFormat="1" ht="12.75" customHeight="1" x14ac:dyDescent="0.3">
      <c r="A53" s="22"/>
      <c r="B53" s="49" t="s">
        <v>63</v>
      </c>
      <c r="C53" s="108" t="s">
        <v>32</v>
      </c>
      <c r="D53" s="108">
        <v>400</v>
      </c>
      <c r="E53" s="109" t="s">
        <v>83</v>
      </c>
      <c r="F53" s="103">
        <f>39000/25</f>
        <v>1560</v>
      </c>
      <c r="G53" s="124">
        <f t="shared" si="2"/>
        <v>624000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/>
      <c r="HH53" s="14"/>
      <c r="HI53" s="14"/>
      <c r="HJ53" s="14"/>
      <c r="HK53" s="14"/>
      <c r="HL53" s="14"/>
      <c r="HM53" s="14"/>
      <c r="HN53" s="14"/>
      <c r="HO53" s="14"/>
      <c r="HP53" s="14"/>
      <c r="HQ53" s="14"/>
      <c r="HR53" s="14"/>
      <c r="HS53" s="14"/>
      <c r="HT53" s="14"/>
      <c r="HU53" s="14"/>
      <c r="HV53" s="14"/>
      <c r="HW53" s="14"/>
      <c r="HX53" s="14"/>
      <c r="HY53" s="14"/>
      <c r="HZ53" s="14"/>
      <c r="IA53" s="14"/>
      <c r="IB53" s="14"/>
      <c r="IC53" s="14"/>
      <c r="ID53" s="14"/>
      <c r="IE53" s="14"/>
      <c r="IF53" s="14"/>
      <c r="IG53" s="14"/>
      <c r="IH53" s="14"/>
      <c r="II53" s="14"/>
      <c r="IJ53" s="14"/>
      <c r="IK53" s="14"/>
      <c r="IL53" s="14"/>
      <c r="IM53" s="14"/>
      <c r="IN53" s="14"/>
      <c r="IO53" s="14"/>
      <c r="IP53" s="14"/>
      <c r="IQ53" s="14"/>
      <c r="IR53" s="14"/>
      <c r="IS53" s="14"/>
      <c r="IT53" s="14"/>
      <c r="IU53" s="14"/>
    </row>
    <row r="54" spans="1:255" s="15" customFormat="1" ht="12.75" customHeight="1" x14ac:dyDescent="0.3">
      <c r="A54" s="22"/>
      <c r="B54" s="49" t="s">
        <v>81</v>
      </c>
      <c r="C54" s="108" t="s">
        <v>32</v>
      </c>
      <c r="D54" s="108">
        <v>300</v>
      </c>
      <c r="E54" s="109" t="s">
        <v>84</v>
      </c>
      <c r="F54" s="103">
        <f>30375/25</f>
        <v>1215</v>
      </c>
      <c r="G54" s="124">
        <f t="shared" si="2"/>
        <v>364500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  <c r="HW54" s="14"/>
      <c r="HX54" s="14"/>
      <c r="HY54" s="14"/>
      <c r="HZ54" s="14"/>
      <c r="IA54" s="14"/>
      <c r="IB54" s="14"/>
      <c r="IC54" s="14"/>
      <c r="ID54" s="14"/>
      <c r="IE54" s="14"/>
      <c r="IF54" s="14"/>
      <c r="IG54" s="14"/>
      <c r="IH54" s="14"/>
      <c r="II54" s="14"/>
      <c r="IJ54" s="14"/>
      <c r="IK54" s="14"/>
      <c r="IL54" s="14"/>
      <c r="IM54" s="14"/>
      <c r="IN54" s="14"/>
      <c r="IO54" s="14"/>
      <c r="IP54" s="14"/>
      <c r="IQ54" s="14"/>
      <c r="IR54" s="14"/>
      <c r="IS54" s="14"/>
      <c r="IT54" s="14"/>
      <c r="IU54" s="14"/>
    </row>
    <row r="55" spans="1:255" s="15" customFormat="1" ht="12.75" customHeight="1" x14ac:dyDescent="0.3">
      <c r="A55" s="22"/>
      <c r="B55" s="49" t="s">
        <v>64</v>
      </c>
      <c r="C55" s="108" t="s">
        <v>33</v>
      </c>
      <c r="D55" s="108">
        <v>5</v>
      </c>
      <c r="E55" s="109" t="s">
        <v>85</v>
      </c>
      <c r="F55" s="103">
        <v>4800</v>
      </c>
      <c r="G55" s="124">
        <f t="shared" si="2"/>
        <v>24000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14"/>
      <c r="ID55" s="14"/>
      <c r="IE55" s="14"/>
      <c r="IF55" s="14"/>
      <c r="IG55" s="14"/>
      <c r="IH55" s="14"/>
      <c r="II55" s="14"/>
      <c r="IJ55" s="14"/>
      <c r="IK55" s="14"/>
      <c r="IL55" s="14"/>
      <c r="IM55" s="14"/>
      <c r="IN55" s="14"/>
      <c r="IO55" s="14"/>
      <c r="IP55" s="14"/>
      <c r="IQ55" s="14"/>
      <c r="IR55" s="14"/>
      <c r="IS55" s="14"/>
      <c r="IT55" s="14"/>
      <c r="IU55" s="14"/>
    </row>
    <row r="56" spans="1:255" s="15" customFormat="1" ht="12.75" customHeight="1" x14ac:dyDescent="0.3">
      <c r="A56" s="22"/>
      <c r="B56" s="50" t="s">
        <v>82</v>
      </c>
      <c r="C56" s="106" t="s">
        <v>32</v>
      </c>
      <c r="D56" s="107">
        <v>12000</v>
      </c>
      <c r="E56" s="109" t="s">
        <v>84</v>
      </c>
      <c r="F56" s="103">
        <v>120</v>
      </c>
      <c r="G56" s="124">
        <f t="shared" si="2"/>
        <v>1440000</v>
      </c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  <c r="HB56" s="14"/>
      <c r="HC56" s="14"/>
      <c r="HD56" s="14"/>
      <c r="HE56" s="14"/>
      <c r="HF56" s="14"/>
      <c r="HG56" s="14"/>
      <c r="HH56" s="14"/>
      <c r="HI56" s="14"/>
      <c r="HJ56" s="14"/>
      <c r="HK56" s="14"/>
      <c r="HL56" s="14"/>
      <c r="HM56" s="14"/>
      <c r="HN56" s="14"/>
      <c r="HO56" s="14"/>
      <c r="HP56" s="14"/>
      <c r="HQ56" s="14"/>
      <c r="HR56" s="14"/>
      <c r="HS56" s="14"/>
      <c r="HT56" s="14"/>
      <c r="HU56" s="14"/>
      <c r="HV56" s="14"/>
      <c r="HW56" s="14"/>
      <c r="HX56" s="14"/>
      <c r="HY56" s="14"/>
      <c r="HZ56" s="14"/>
      <c r="IA56" s="14"/>
      <c r="IB56" s="14"/>
      <c r="IC56" s="14"/>
      <c r="ID56" s="14"/>
      <c r="IE56" s="14"/>
      <c r="IF56" s="14"/>
      <c r="IG56" s="14"/>
      <c r="IH56" s="14"/>
      <c r="II56" s="14"/>
      <c r="IJ56" s="14"/>
      <c r="IK56" s="14"/>
      <c r="IL56" s="14"/>
      <c r="IM56" s="14"/>
      <c r="IN56" s="14"/>
      <c r="IO56" s="14"/>
      <c r="IP56" s="14"/>
      <c r="IQ56" s="14"/>
      <c r="IR56" s="14"/>
      <c r="IS56" s="14"/>
      <c r="IT56" s="14"/>
      <c r="IU56" s="14"/>
    </row>
    <row r="57" spans="1:255" s="15" customFormat="1" ht="12.75" customHeight="1" x14ac:dyDescent="0.3">
      <c r="A57" s="22"/>
      <c r="B57" s="48" t="s">
        <v>34</v>
      </c>
      <c r="C57" s="108"/>
      <c r="D57" s="108"/>
      <c r="E57" s="108"/>
      <c r="F57" s="103"/>
      <c r="G57" s="123">
        <f t="shared" si="2"/>
        <v>0</v>
      </c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  <c r="HB57" s="14"/>
      <c r="HC57" s="14"/>
      <c r="HD57" s="14"/>
      <c r="HE57" s="14"/>
      <c r="HF57" s="14"/>
      <c r="HG57" s="14"/>
      <c r="HH57" s="14"/>
      <c r="HI57" s="14"/>
      <c r="HJ57" s="14"/>
      <c r="HK57" s="14"/>
      <c r="HL57" s="14"/>
      <c r="HM57" s="14"/>
      <c r="HN57" s="14"/>
      <c r="HO57" s="14"/>
      <c r="HP57" s="14"/>
      <c r="HQ57" s="14"/>
      <c r="HR57" s="14"/>
      <c r="HS57" s="14"/>
      <c r="HT57" s="14"/>
      <c r="HU57" s="14"/>
      <c r="HV57" s="14"/>
      <c r="HW57" s="14"/>
      <c r="HX57" s="14"/>
      <c r="HY57" s="14"/>
      <c r="HZ57" s="14"/>
      <c r="IA57" s="14"/>
      <c r="IB57" s="14"/>
      <c r="IC57" s="14"/>
      <c r="ID57" s="14"/>
      <c r="IE57" s="14"/>
      <c r="IF57" s="14"/>
      <c r="IG57" s="14"/>
      <c r="IH57" s="14"/>
      <c r="II57" s="14"/>
      <c r="IJ57" s="14"/>
      <c r="IK57" s="14"/>
      <c r="IL57" s="14"/>
      <c r="IM57" s="14"/>
      <c r="IN57" s="14"/>
      <c r="IO57" s="14"/>
      <c r="IP57" s="14"/>
      <c r="IQ57" s="14"/>
      <c r="IR57" s="14"/>
      <c r="IS57" s="14"/>
      <c r="IT57" s="14"/>
      <c r="IU57" s="14"/>
    </row>
    <row r="58" spans="1:255" s="15" customFormat="1" ht="12.75" customHeight="1" x14ac:dyDescent="0.3">
      <c r="A58" s="22"/>
      <c r="B58" s="49" t="s">
        <v>74</v>
      </c>
      <c r="C58" s="111" t="s">
        <v>32</v>
      </c>
      <c r="D58" s="111">
        <v>2</v>
      </c>
      <c r="E58" s="109" t="s">
        <v>75</v>
      </c>
      <c r="F58" s="112">
        <v>18910</v>
      </c>
      <c r="G58" s="123">
        <f t="shared" si="2"/>
        <v>37820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  <c r="IF58" s="14"/>
      <c r="IG58" s="14"/>
      <c r="IH58" s="14"/>
      <c r="II58" s="14"/>
      <c r="IJ58" s="14"/>
      <c r="IK58" s="14"/>
      <c r="IL58" s="14"/>
      <c r="IM58" s="14"/>
      <c r="IN58" s="14"/>
      <c r="IO58" s="14"/>
      <c r="IP58" s="14"/>
      <c r="IQ58" s="14"/>
      <c r="IR58" s="14"/>
      <c r="IS58" s="14"/>
      <c r="IT58" s="14"/>
      <c r="IU58" s="14"/>
    </row>
    <row r="59" spans="1:255" s="15" customFormat="1" ht="12.75" customHeight="1" x14ac:dyDescent="0.3">
      <c r="A59" s="22"/>
      <c r="B59" s="49" t="s">
        <v>119</v>
      </c>
      <c r="C59" s="111" t="s">
        <v>33</v>
      </c>
      <c r="D59" s="111">
        <v>10</v>
      </c>
      <c r="E59" s="109" t="s">
        <v>86</v>
      </c>
      <c r="F59" s="112">
        <v>16000</v>
      </c>
      <c r="G59" s="123">
        <f t="shared" si="2"/>
        <v>160000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</row>
    <row r="60" spans="1:255" s="15" customFormat="1" ht="12.75" customHeight="1" x14ac:dyDescent="0.3">
      <c r="A60" s="22"/>
      <c r="B60" s="49" t="s">
        <v>65</v>
      </c>
      <c r="C60" s="111" t="s">
        <v>33</v>
      </c>
      <c r="D60" s="111">
        <v>1</v>
      </c>
      <c r="E60" s="109" t="s">
        <v>87</v>
      </c>
      <c r="F60" s="112">
        <v>18000</v>
      </c>
      <c r="G60" s="123">
        <f t="shared" si="2"/>
        <v>18000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</row>
    <row r="61" spans="1:255" s="15" customFormat="1" ht="12.75" customHeight="1" x14ac:dyDescent="0.3">
      <c r="A61" s="22"/>
      <c r="B61" s="49" t="s">
        <v>66</v>
      </c>
      <c r="C61" s="111" t="s">
        <v>33</v>
      </c>
      <c r="D61" s="111">
        <v>1</v>
      </c>
      <c r="E61" s="109" t="s">
        <v>87</v>
      </c>
      <c r="F61" s="112">
        <v>45000</v>
      </c>
      <c r="G61" s="123">
        <f t="shared" si="2"/>
        <v>45000</v>
      </c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  <c r="HB61" s="14"/>
      <c r="HC61" s="14"/>
      <c r="HD61" s="14"/>
      <c r="HE61" s="14"/>
      <c r="HF61" s="14"/>
      <c r="HG61" s="14"/>
      <c r="HH61" s="14"/>
      <c r="HI61" s="14"/>
      <c r="HJ61" s="14"/>
      <c r="HK61" s="14"/>
      <c r="HL61" s="14"/>
      <c r="HM61" s="14"/>
      <c r="HN61" s="14"/>
      <c r="HO61" s="14"/>
      <c r="HP61" s="14"/>
      <c r="HQ61" s="14"/>
      <c r="HR61" s="14"/>
      <c r="HS61" s="14"/>
      <c r="HT61" s="14"/>
      <c r="HU61" s="14"/>
      <c r="HV61" s="14"/>
      <c r="HW61" s="14"/>
      <c r="HX61" s="14"/>
      <c r="HY61" s="14"/>
      <c r="HZ61" s="14"/>
      <c r="IA61" s="14"/>
      <c r="IB61" s="14"/>
      <c r="IC61" s="14"/>
      <c r="ID61" s="14"/>
      <c r="IE61" s="14"/>
      <c r="IF61" s="14"/>
      <c r="IG61" s="14"/>
      <c r="IH61" s="14"/>
      <c r="II61" s="14"/>
      <c r="IJ61" s="14"/>
      <c r="IK61" s="14"/>
      <c r="IL61" s="14"/>
      <c r="IM61" s="14"/>
      <c r="IN61" s="14"/>
      <c r="IO61" s="14"/>
      <c r="IP61" s="14"/>
      <c r="IQ61" s="14"/>
      <c r="IR61" s="14"/>
      <c r="IS61" s="14"/>
      <c r="IT61" s="14"/>
      <c r="IU61" s="14"/>
    </row>
    <row r="62" spans="1:255" s="15" customFormat="1" ht="13.5" customHeight="1" x14ac:dyDescent="0.3">
      <c r="A62" s="12"/>
      <c r="B62" s="37" t="s">
        <v>35</v>
      </c>
      <c r="C62" s="105"/>
      <c r="D62" s="105"/>
      <c r="E62" s="105"/>
      <c r="F62" s="105"/>
      <c r="G62" s="104">
        <f>SUM(G48:G61)</f>
        <v>4670060</v>
      </c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  <c r="GB62" s="14"/>
      <c r="GC62" s="14"/>
      <c r="GD62" s="14"/>
      <c r="GE62" s="14"/>
      <c r="GF62" s="14"/>
      <c r="GG62" s="14"/>
      <c r="GH62" s="14"/>
      <c r="GI62" s="14"/>
      <c r="GJ62" s="14"/>
      <c r="GK62" s="14"/>
      <c r="GL62" s="14"/>
      <c r="GM62" s="14"/>
      <c r="GN62" s="14"/>
      <c r="GO62" s="14"/>
      <c r="GP62" s="14"/>
      <c r="GQ62" s="14"/>
      <c r="GR62" s="14"/>
      <c r="GS62" s="14"/>
      <c r="GT62" s="14"/>
      <c r="GU62" s="14"/>
      <c r="GV62" s="14"/>
      <c r="GW62" s="14"/>
      <c r="GX62" s="14"/>
      <c r="GY62" s="14"/>
      <c r="GZ62" s="14"/>
      <c r="HA62" s="14"/>
      <c r="HB62" s="14"/>
      <c r="HC62" s="14"/>
      <c r="HD62" s="14"/>
      <c r="HE62" s="14"/>
      <c r="HF62" s="14"/>
      <c r="HG62" s="14"/>
      <c r="HH62" s="14"/>
      <c r="HI62" s="14"/>
      <c r="HJ62" s="14"/>
      <c r="HK62" s="14"/>
      <c r="HL62" s="14"/>
      <c r="HM62" s="14"/>
      <c r="HN62" s="14"/>
      <c r="HO62" s="14"/>
      <c r="HP62" s="14"/>
      <c r="HQ62" s="14"/>
      <c r="HR62" s="14"/>
      <c r="HS62" s="14"/>
      <c r="HT62" s="14"/>
      <c r="HU62" s="14"/>
      <c r="HV62" s="14"/>
      <c r="HW62" s="14"/>
      <c r="HX62" s="14"/>
      <c r="HY62" s="14"/>
      <c r="HZ62" s="14"/>
      <c r="IA62" s="14"/>
      <c r="IB62" s="14"/>
      <c r="IC62" s="14"/>
      <c r="ID62" s="14"/>
      <c r="IE62" s="14"/>
      <c r="IF62" s="14"/>
      <c r="IG62" s="14"/>
      <c r="IH62" s="14"/>
      <c r="II62" s="14"/>
      <c r="IJ62" s="14"/>
      <c r="IK62" s="14"/>
      <c r="IL62" s="14"/>
      <c r="IM62" s="14"/>
      <c r="IN62" s="14"/>
      <c r="IO62" s="14"/>
      <c r="IP62" s="14"/>
      <c r="IQ62" s="14"/>
      <c r="IR62" s="14"/>
      <c r="IS62" s="14"/>
      <c r="IT62" s="14"/>
      <c r="IU62" s="14"/>
    </row>
    <row r="63" spans="1:255" s="15" customFormat="1" ht="12" customHeight="1" x14ac:dyDescent="0.3">
      <c r="A63" s="16"/>
      <c r="B63" s="39"/>
      <c r="C63" s="40"/>
      <c r="D63" s="40"/>
      <c r="E63" s="40"/>
      <c r="F63" s="41"/>
      <c r="G63" s="41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14"/>
      <c r="GQ63" s="14"/>
      <c r="GR63" s="14"/>
      <c r="GS63" s="14"/>
      <c r="GT63" s="14"/>
      <c r="GU63" s="14"/>
      <c r="GV63" s="14"/>
      <c r="GW63" s="14"/>
      <c r="GX63" s="14"/>
      <c r="GY63" s="14"/>
      <c r="GZ63" s="14"/>
      <c r="HA63" s="14"/>
      <c r="HB63" s="14"/>
      <c r="HC63" s="14"/>
      <c r="HD63" s="14"/>
      <c r="HE63" s="14"/>
      <c r="HF63" s="14"/>
      <c r="HG63" s="14"/>
      <c r="HH63" s="14"/>
      <c r="HI63" s="14"/>
      <c r="HJ63" s="14"/>
      <c r="HK63" s="14"/>
      <c r="HL63" s="14"/>
      <c r="HM63" s="14"/>
      <c r="HN63" s="14"/>
      <c r="HO63" s="14"/>
      <c r="HP63" s="14"/>
      <c r="HQ63" s="14"/>
      <c r="HR63" s="14"/>
      <c r="HS63" s="14"/>
      <c r="HT63" s="14"/>
      <c r="HU63" s="14"/>
      <c r="HV63" s="14"/>
      <c r="HW63" s="14"/>
      <c r="HX63" s="14"/>
      <c r="HY63" s="14"/>
      <c r="HZ63" s="14"/>
      <c r="IA63" s="14"/>
      <c r="IB63" s="14"/>
      <c r="IC63" s="14"/>
      <c r="ID63" s="14"/>
      <c r="IE63" s="14"/>
      <c r="IF63" s="14"/>
      <c r="IG63" s="14"/>
      <c r="IH63" s="14"/>
      <c r="II63" s="14"/>
      <c r="IJ63" s="14"/>
      <c r="IK63" s="14"/>
      <c r="IL63" s="14"/>
      <c r="IM63" s="14"/>
      <c r="IN63" s="14"/>
      <c r="IO63" s="14"/>
      <c r="IP63" s="14"/>
      <c r="IQ63" s="14"/>
      <c r="IR63" s="14"/>
      <c r="IS63" s="14"/>
      <c r="IT63" s="14"/>
      <c r="IU63" s="14"/>
    </row>
    <row r="64" spans="1:255" s="15" customFormat="1" ht="12" customHeight="1" x14ac:dyDescent="0.3">
      <c r="A64" s="12"/>
      <c r="B64" s="31" t="s">
        <v>36</v>
      </c>
      <c r="C64" s="32"/>
      <c r="D64" s="33"/>
      <c r="E64" s="33"/>
      <c r="F64" s="33"/>
      <c r="G64" s="33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  <c r="GP64" s="14"/>
      <c r="GQ64" s="14"/>
      <c r="GR64" s="14"/>
      <c r="GS64" s="14"/>
      <c r="GT64" s="14"/>
      <c r="GU64" s="14"/>
      <c r="GV64" s="14"/>
      <c r="GW64" s="14"/>
      <c r="GX64" s="14"/>
      <c r="GY64" s="14"/>
      <c r="GZ64" s="14"/>
      <c r="HA64" s="14"/>
      <c r="HB64" s="14"/>
      <c r="HC64" s="14"/>
      <c r="HD64" s="14"/>
      <c r="HE64" s="14"/>
      <c r="HF64" s="14"/>
      <c r="HG64" s="14"/>
      <c r="HH64" s="14"/>
      <c r="HI64" s="14"/>
      <c r="HJ64" s="14"/>
      <c r="HK64" s="14"/>
      <c r="HL64" s="14"/>
      <c r="HM64" s="14"/>
      <c r="HN64" s="14"/>
      <c r="HO64" s="14"/>
      <c r="HP64" s="14"/>
      <c r="HQ64" s="14"/>
      <c r="HR64" s="14"/>
      <c r="HS64" s="14"/>
      <c r="HT64" s="14"/>
      <c r="HU64" s="14"/>
      <c r="HV64" s="14"/>
      <c r="HW64" s="14"/>
      <c r="HX64" s="14"/>
      <c r="HY64" s="14"/>
      <c r="HZ64" s="14"/>
      <c r="IA64" s="14"/>
      <c r="IB64" s="14"/>
      <c r="IC64" s="14"/>
      <c r="ID64" s="14"/>
      <c r="IE64" s="14"/>
      <c r="IF64" s="14"/>
      <c r="IG64" s="14"/>
      <c r="IH64" s="14"/>
      <c r="II64" s="14"/>
      <c r="IJ64" s="14"/>
      <c r="IK64" s="14"/>
      <c r="IL64" s="14"/>
      <c r="IM64" s="14"/>
      <c r="IN64" s="14"/>
      <c r="IO64" s="14"/>
      <c r="IP64" s="14"/>
      <c r="IQ64" s="14"/>
      <c r="IR64" s="14"/>
      <c r="IS64" s="14"/>
      <c r="IT64" s="14"/>
      <c r="IU64" s="14"/>
    </row>
    <row r="65" spans="1:255" s="15" customFormat="1" ht="24" customHeight="1" x14ac:dyDescent="0.3">
      <c r="A65" s="12"/>
      <c r="B65" s="51" t="s">
        <v>37</v>
      </c>
      <c r="C65" s="52" t="s">
        <v>28</v>
      </c>
      <c r="D65" s="53" t="s">
        <v>29</v>
      </c>
      <c r="E65" s="51" t="s">
        <v>17</v>
      </c>
      <c r="F65" s="53" t="s">
        <v>18</v>
      </c>
      <c r="G65" s="54" t="s">
        <v>19</v>
      </c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  <c r="GL65" s="14"/>
      <c r="GM65" s="14"/>
      <c r="GN65" s="14"/>
      <c r="GO65" s="14"/>
      <c r="GP65" s="14"/>
      <c r="GQ65" s="14"/>
      <c r="GR65" s="14"/>
      <c r="GS65" s="14"/>
      <c r="GT65" s="14"/>
      <c r="GU65" s="14"/>
      <c r="GV65" s="14"/>
      <c r="GW65" s="14"/>
      <c r="GX65" s="14"/>
      <c r="GY65" s="14"/>
      <c r="GZ65" s="14"/>
      <c r="HA65" s="14"/>
      <c r="HB65" s="14"/>
      <c r="HC65" s="14"/>
      <c r="HD65" s="14"/>
      <c r="HE65" s="14"/>
      <c r="HF65" s="14"/>
      <c r="HG65" s="14"/>
      <c r="HH65" s="14"/>
      <c r="HI65" s="14"/>
      <c r="HJ65" s="14"/>
      <c r="HK65" s="14"/>
      <c r="HL65" s="14"/>
      <c r="HM65" s="14"/>
      <c r="HN65" s="14"/>
      <c r="HO65" s="14"/>
      <c r="HP65" s="14"/>
      <c r="HQ65" s="14"/>
      <c r="HR65" s="14"/>
      <c r="HS65" s="14"/>
      <c r="HT65" s="14"/>
      <c r="HU65" s="14"/>
      <c r="HV65" s="14"/>
      <c r="HW65" s="14"/>
      <c r="HX65" s="14"/>
      <c r="HY65" s="14"/>
      <c r="HZ65" s="14"/>
      <c r="IA65" s="14"/>
      <c r="IB65" s="14"/>
      <c r="IC65" s="14"/>
      <c r="ID65" s="14"/>
      <c r="IE65" s="14"/>
      <c r="IF65" s="14"/>
      <c r="IG65" s="14"/>
      <c r="IH65" s="14"/>
      <c r="II65" s="14"/>
      <c r="IJ65" s="14"/>
      <c r="IK65" s="14"/>
      <c r="IL65" s="14"/>
      <c r="IM65" s="14"/>
      <c r="IN65" s="14"/>
      <c r="IO65" s="14"/>
      <c r="IP65" s="14"/>
      <c r="IQ65" s="14"/>
      <c r="IR65" s="14"/>
      <c r="IS65" s="14"/>
      <c r="IT65" s="14"/>
      <c r="IU65" s="14"/>
    </row>
    <row r="66" spans="1:255" s="15" customFormat="1" ht="15.75" customHeight="1" x14ac:dyDescent="0.3">
      <c r="A66" s="43"/>
      <c r="B66" s="148" t="s">
        <v>106</v>
      </c>
      <c r="C66" s="143" t="s">
        <v>76</v>
      </c>
      <c r="D66" s="146">
        <v>2500</v>
      </c>
      <c r="E66" s="127" t="s">
        <v>67</v>
      </c>
      <c r="F66" s="147">
        <v>213</v>
      </c>
      <c r="G66" s="145">
        <f t="shared" ref="G66" si="3">(D66*F66)</f>
        <v>532500</v>
      </c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  <c r="GW66" s="14"/>
      <c r="GX66" s="14"/>
      <c r="GY66" s="14"/>
      <c r="GZ66" s="14"/>
      <c r="HA66" s="14"/>
      <c r="HB66" s="14"/>
      <c r="HC66" s="14"/>
      <c r="HD66" s="14"/>
      <c r="HE66" s="14"/>
      <c r="HF66" s="14"/>
      <c r="HG66" s="14"/>
      <c r="HH66" s="14"/>
      <c r="HI66" s="14"/>
      <c r="HJ66" s="14"/>
      <c r="HK66" s="14"/>
      <c r="HL66" s="14"/>
      <c r="HM66" s="14"/>
      <c r="HN66" s="14"/>
      <c r="HO66" s="14"/>
      <c r="HP66" s="14"/>
      <c r="HQ66" s="14"/>
      <c r="HR66" s="14"/>
      <c r="HS66" s="14"/>
      <c r="HT66" s="14"/>
      <c r="HU66" s="14"/>
      <c r="HV66" s="14"/>
      <c r="HW66" s="14"/>
      <c r="HX66" s="14"/>
      <c r="HY66" s="14"/>
      <c r="HZ66" s="14"/>
      <c r="IA66" s="14"/>
      <c r="IB66" s="14"/>
      <c r="IC66" s="14"/>
      <c r="ID66" s="14"/>
      <c r="IE66" s="14"/>
      <c r="IF66" s="14"/>
      <c r="IG66" s="14"/>
      <c r="IH66" s="14"/>
      <c r="II66" s="14"/>
      <c r="IJ66" s="14"/>
      <c r="IK66" s="14"/>
      <c r="IL66" s="14"/>
      <c r="IM66" s="14"/>
      <c r="IN66" s="14"/>
      <c r="IO66" s="14"/>
      <c r="IP66" s="14"/>
      <c r="IQ66" s="14"/>
      <c r="IR66" s="14"/>
      <c r="IS66" s="14"/>
      <c r="IT66" s="14"/>
      <c r="IU66" s="14"/>
    </row>
    <row r="67" spans="1:255" s="15" customFormat="1" ht="13.5" customHeight="1" x14ac:dyDescent="0.3">
      <c r="A67" s="12"/>
      <c r="B67" s="55" t="s">
        <v>38</v>
      </c>
      <c r="C67" s="118"/>
      <c r="D67" s="118"/>
      <c r="E67" s="118"/>
      <c r="F67" s="118"/>
      <c r="G67" s="102">
        <f>SUM(G66:G66)</f>
        <v>532500</v>
      </c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  <c r="HB67" s="14"/>
      <c r="HC67" s="14"/>
      <c r="HD67" s="14"/>
      <c r="HE67" s="14"/>
      <c r="HF67" s="14"/>
      <c r="HG67" s="14"/>
      <c r="HH67" s="14"/>
      <c r="HI67" s="14"/>
      <c r="HJ67" s="14"/>
      <c r="HK67" s="14"/>
      <c r="HL67" s="14"/>
      <c r="HM67" s="14"/>
      <c r="HN67" s="14"/>
      <c r="HO67" s="14"/>
      <c r="HP67" s="14"/>
      <c r="HQ67" s="14"/>
      <c r="HR67" s="14"/>
      <c r="HS67" s="14"/>
      <c r="HT67" s="14"/>
      <c r="HU67" s="14"/>
      <c r="HV67" s="14"/>
      <c r="HW67" s="14"/>
      <c r="HX67" s="14"/>
      <c r="HY67" s="14"/>
      <c r="HZ67" s="14"/>
      <c r="IA67" s="14"/>
      <c r="IB67" s="14"/>
      <c r="IC67" s="14"/>
      <c r="ID67" s="14"/>
      <c r="IE67" s="14"/>
      <c r="IF67" s="14"/>
      <c r="IG67" s="14"/>
      <c r="IH67" s="14"/>
      <c r="II67" s="14"/>
      <c r="IJ67" s="14"/>
      <c r="IK67" s="14"/>
      <c r="IL67" s="14"/>
      <c r="IM67" s="14"/>
      <c r="IN67" s="14"/>
      <c r="IO67" s="14"/>
      <c r="IP67" s="14"/>
      <c r="IQ67" s="14"/>
      <c r="IR67" s="14"/>
      <c r="IS67" s="14"/>
      <c r="IT67" s="14"/>
      <c r="IU67" s="14"/>
    </row>
    <row r="68" spans="1:255" s="15" customFormat="1" ht="12" customHeight="1" x14ac:dyDescent="0.3">
      <c r="A68" s="16"/>
      <c r="B68" s="56"/>
      <c r="C68" s="56"/>
      <c r="D68" s="56"/>
      <c r="E68" s="56"/>
      <c r="F68" s="57"/>
      <c r="G68" s="57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  <c r="HV68" s="14"/>
      <c r="HW68" s="14"/>
      <c r="HX68" s="14"/>
      <c r="HY68" s="14"/>
      <c r="HZ68" s="14"/>
      <c r="IA68" s="14"/>
      <c r="IB68" s="14"/>
      <c r="IC68" s="14"/>
      <c r="ID68" s="14"/>
      <c r="IE68" s="14"/>
      <c r="IF68" s="14"/>
      <c r="IG68" s="14"/>
      <c r="IH68" s="14"/>
      <c r="II68" s="14"/>
      <c r="IJ68" s="14"/>
      <c r="IK68" s="14"/>
      <c r="IL68" s="14"/>
      <c r="IM68" s="14"/>
      <c r="IN68" s="14"/>
      <c r="IO68" s="14"/>
      <c r="IP68" s="14"/>
      <c r="IQ68" s="14"/>
      <c r="IR68" s="14"/>
      <c r="IS68" s="14"/>
      <c r="IT68" s="14"/>
      <c r="IU68" s="14"/>
    </row>
    <row r="69" spans="1:255" s="15" customFormat="1" ht="12" customHeight="1" x14ac:dyDescent="0.3">
      <c r="A69" s="43"/>
      <c r="B69" s="58" t="s">
        <v>39</v>
      </c>
      <c r="C69" s="59"/>
      <c r="D69" s="59"/>
      <c r="E69" s="59"/>
      <c r="F69" s="59"/>
      <c r="G69" s="98">
        <f>G31+G44+G62+G67</f>
        <v>8007560</v>
      </c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14"/>
      <c r="ID69" s="14"/>
      <c r="IE69" s="14"/>
      <c r="IF69" s="14"/>
      <c r="IG69" s="14"/>
      <c r="IH69" s="14"/>
      <c r="II69" s="14"/>
      <c r="IJ69" s="14"/>
      <c r="IK69" s="14"/>
      <c r="IL69" s="14"/>
      <c r="IM69" s="14"/>
      <c r="IN69" s="14"/>
      <c r="IO69" s="14"/>
      <c r="IP69" s="14"/>
      <c r="IQ69" s="14"/>
      <c r="IR69" s="14"/>
      <c r="IS69" s="14"/>
      <c r="IT69" s="14"/>
      <c r="IU69" s="14"/>
    </row>
    <row r="70" spans="1:255" s="15" customFormat="1" ht="12" customHeight="1" x14ac:dyDescent="0.3">
      <c r="A70" s="43"/>
      <c r="B70" s="60" t="s">
        <v>40</v>
      </c>
      <c r="C70" s="61"/>
      <c r="D70" s="61"/>
      <c r="E70" s="61"/>
      <c r="F70" s="61"/>
      <c r="G70" s="99">
        <f>G69*0.05</f>
        <v>400378</v>
      </c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  <c r="HV70" s="14"/>
      <c r="HW70" s="14"/>
      <c r="HX70" s="14"/>
      <c r="HY70" s="14"/>
      <c r="HZ70" s="14"/>
      <c r="IA70" s="14"/>
      <c r="IB70" s="14"/>
      <c r="IC70" s="14"/>
      <c r="ID70" s="14"/>
      <c r="IE70" s="14"/>
      <c r="IF70" s="14"/>
      <c r="IG70" s="14"/>
      <c r="IH70" s="14"/>
      <c r="II70" s="14"/>
      <c r="IJ70" s="14"/>
      <c r="IK70" s="14"/>
      <c r="IL70" s="14"/>
      <c r="IM70" s="14"/>
      <c r="IN70" s="14"/>
      <c r="IO70" s="14"/>
      <c r="IP70" s="14"/>
      <c r="IQ70" s="14"/>
      <c r="IR70" s="14"/>
      <c r="IS70" s="14"/>
      <c r="IT70" s="14"/>
      <c r="IU70" s="14"/>
    </row>
    <row r="71" spans="1:255" s="15" customFormat="1" ht="12" customHeight="1" x14ac:dyDescent="0.3">
      <c r="A71" s="43"/>
      <c r="B71" s="62" t="s">
        <v>41</v>
      </c>
      <c r="C71" s="63"/>
      <c r="D71" s="63"/>
      <c r="E71" s="63"/>
      <c r="F71" s="63"/>
      <c r="G71" s="100">
        <f>G70+G69</f>
        <v>8407938</v>
      </c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  <c r="IK71" s="14"/>
      <c r="IL71" s="14"/>
      <c r="IM71" s="14"/>
      <c r="IN71" s="14"/>
      <c r="IO71" s="14"/>
      <c r="IP71" s="14"/>
      <c r="IQ71" s="14"/>
      <c r="IR71" s="14"/>
      <c r="IS71" s="14"/>
      <c r="IT71" s="14"/>
      <c r="IU71" s="14"/>
    </row>
    <row r="72" spans="1:255" s="15" customFormat="1" ht="12" customHeight="1" x14ac:dyDescent="0.3">
      <c r="A72" s="43"/>
      <c r="B72" s="60" t="s">
        <v>42</v>
      </c>
      <c r="C72" s="61"/>
      <c r="D72" s="61"/>
      <c r="E72" s="61"/>
      <c r="F72" s="61"/>
      <c r="G72" s="99">
        <f>G12</f>
        <v>14000000</v>
      </c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  <c r="IH72" s="14"/>
      <c r="II72" s="14"/>
      <c r="IJ72" s="14"/>
      <c r="IK72" s="14"/>
      <c r="IL72" s="14"/>
      <c r="IM72" s="14"/>
      <c r="IN72" s="14"/>
      <c r="IO72" s="14"/>
      <c r="IP72" s="14"/>
      <c r="IQ72" s="14"/>
      <c r="IR72" s="14"/>
      <c r="IS72" s="14"/>
      <c r="IT72" s="14"/>
      <c r="IU72" s="14"/>
    </row>
    <row r="73" spans="1:255" s="15" customFormat="1" ht="12" customHeight="1" x14ac:dyDescent="0.3">
      <c r="A73" s="43"/>
      <c r="B73" s="64" t="s">
        <v>43</v>
      </c>
      <c r="C73" s="65"/>
      <c r="D73" s="65"/>
      <c r="E73" s="65"/>
      <c r="F73" s="65"/>
      <c r="G73" s="101">
        <f>G72-G71</f>
        <v>5592062</v>
      </c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4"/>
      <c r="HS73" s="14"/>
      <c r="HT73" s="14"/>
      <c r="HU73" s="14"/>
      <c r="HV73" s="14"/>
      <c r="HW73" s="14"/>
      <c r="HX73" s="14"/>
      <c r="HY73" s="14"/>
      <c r="HZ73" s="14"/>
      <c r="IA73" s="14"/>
      <c r="IB73" s="14"/>
      <c r="IC73" s="14"/>
      <c r="ID73" s="14"/>
      <c r="IE73" s="14"/>
      <c r="IF73" s="14"/>
      <c r="IG73" s="14"/>
      <c r="IH73" s="14"/>
      <c r="II73" s="14"/>
      <c r="IJ73" s="14"/>
      <c r="IK73" s="14"/>
      <c r="IL73" s="14"/>
      <c r="IM73" s="14"/>
      <c r="IN73" s="14"/>
      <c r="IO73" s="14"/>
      <c r="IP73" s="14"/>
      <c r="IQ73" s="14"/>
      <c r="IR73" s="14"/>
      <c r="IS73" s="14"/>
      <c r="IT73" s="14"/>
      <c r="IU73" s="14"/>
    </row>
    <row r="74" spans="1:255" s="15" customFormat="1" ht="12" customHeight="1" x14ac:dyDescent="0.3">
      <c r="A74" s="43"/>
      <c r="B74" s="66" t="s">
        <v>108</v>
      </c>
      <c r="C74" s="67"/>
      <c r="D74" s="67"/>
      <c r="E74" s="67"/>
      <c r="F74" s="67"/>
      <c r="G74" s="68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  <c r="IK74" s="14"/>
      <c r="IL74" s="14"/>
      <c r="IM74" s="14"/>
      <c r="IN74" s="14"/>
      <c r="IO74" s="14"/>
      <c r="IP74" s="14"/>
      <c r="IQ74" s="14"/>
      <c r="IR74" s="14"/>
      <c r="IS74" s="14"/>
      <c r="IT74" s="14"/>
      <c r="IU74" s="14"/>
    </row>
    <row r="75" spans="1:255" s="15" customFormat="1" ht="12.75" customHeight="1" thickBot="1" x14ac:dyDescent="0.35">
      <c r="A75" s="43"/>
      <c r="B75" s="69"/>
      <c r="C75" s="67"/>
      <c r="D75" s="67"/>
      <c r="E75" s="67"/>
      <c r="F75" s="67"/>
      <c r="G75" s="68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  <c r="IK75" s="14"/>
      <c r="IL75" s="14"/>
      <c r="IM75" s="14"/>
      <c r="IN75" s="14"/>
      <c r="IO75" s="14"/>
      <c r="IP75" s="14"/>
      <c r="IQ75" s="14"/>
      <c r="IR75" s="14"/>
      <c r="IS75" s="14"/>
      <c r="IT75" s="14"/>
      <c r="IU75" s="14"/>
    </row>
    <row r="76" spans="1:255" s="15" customFormat="1" ht="12" customHeight="1" x14ac:dyDescent="0.3">
      <c r="A76" s="43"/>
      <c r="B76" s="70" t="s">
        <v>109</v>
      </c>
      <c r="C76" s="71"/>
      <c r="D76" s="71"/>
      <c r="E76" s="71"/>
      <c r="F76" s="72"/>
      <c r="G76" s="68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  <c r="GL76" s="14"/>
      <c r="GM76" s="14"/>
      <c r="GN76" s="14"/>
      <c r="GO76" s="14"/>
      <c r="GP76" s="14"/>
      <c r="GQ76" s="14"/>
      <c r="GR76" s="14"/>
      <c r="GS76" s="14"/>
      <c r="GT76" s="14"/>
      <c r="GU76" s="14"/>
      <c r="GV76" s="14"/>
      <c r="GW76" s="14"/>
      <c r="GX76" s="14"/>
      <c r="GY76" s="14"/>
      <c r="GZ76" s="14"/>
      <c r="HA76" s="14"/>
      <c r="HB76" s="14"/>
      <c r="HC76" s="14"/>
      <c r="HD76" s="14"/>
      <c r="HE76" s="14"/>
      <c r="HF76" s="14"/>
      <c r="HG76" s="14"/>
      <c r="HH76" s="14"/>
      <c r="HI76" s="14"/>
      <c r="HJ76" s="14"/>
      <c r="HK76" s="14"/>
      <c r="HL76" s="14"/>
      <c r="HM76" s="14"/>
      <c r="HN76" s="14"/>
      <c r="HO76" s="14"/>
      <c r="HP76" s="14"/>
      <c r="HQ76" s="14"/>
      <c r="HR76" s="14"/>
      <c r="HS76" s="14"/>
      <c r="HT76" s="14"/>
      <c r="HU76" s="14"/>
      <c r="HV76" s="14"/>
      <c r="HW76" s="14"/>
      <c r="HX76" s="14"/>
      <c r="HY76" s="14"/>
      <c r="HZ76" s="14"/>
      <c r="IA76" s="14"/>
      <c r="IB76" s="14"/>
      <c r="IC76" s="14"/>
      <c r="ID76" s="14"/>
      <c r="IE76" s="14"/>
      <c r="IF76" s="14"/>
      <c r="IG76" s="14"/>
      <c r="IH76" s="14"/>
      <c r="II76" s="14"/>
      <c r="IJ76" s="14"/>
      <c r="IK76" s="14"/>
      <c r="IL76" s="14"/>
      <c r="IM76" s="14"/>
      <c r="IN76" s="14"/>
      <c r="IO76" s="14"/>
      <c r="IP76" s="14"/>
      <c r="IQ76" s="14"/>
      <c r="IR76" s="14"/>
      <c r="IS76" s="14"/>
      <c r="IT76" s="14"/>
      <c r="IU76" s="14"/>
    </row>
    <row r="77" spans="1:255" s="15" customFormat="1" ht="12" customHeight="1" x14ac:dyDescent="0.3">
      <c r="A77" s="43"/>
      <c r="B77" s="10" t="s">
        <v>44</v>
      </c>
      <c r="C77" s="69"/>
      <c r="D77" s="69"/>
      <c r="E77" s="69"/>
      <c r="F77" s="73"/>
      <c r="G77" s="68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14"/>
      <c r="GK77" s="14"/>
      <c r="GL77" s="14"/>
      <c r="GM77" s="14"/>
      <c r="GN77" s="14"/>
      <c r="GO77" s="14"/>
      <c r="GP77" s="14"/>
      <c r="GQ77" s="14"/>
      <c r="GR77" s="14"/>
      <c r="GS77" s="14"/>
      <c r="GT77" s="14"/>
      <c r="GU77" s="14"/>
      <c r="GV77" s="14"/>
      <c r="GW77" s="14"/>
      <c r="GX77" s="14"/>
      <c r="GY77" s="14"/>
      <c r="GZ77" s="14"/>
      <c r="HA77" s="14"/>
      <c r="HB77" s="14"/>
      <c r="HC77" s="14"/>
      <c r="HD77" s="14"/>
      <c r="HE77" s="14"/>
      <c r="HF77" s="14"/>
      <c r="HG77" s="14"/>
      <c r="HH77" s="14"/>
      <c r="HI77" s="14"/>
      <c r="HJ77" s="14"/>
      <c r="HK77" s="14"/>
      <c r="HL77" s="14"/>
      <c r="HM77" s="14"/>
      <c r="HN77" s="14"/>
      <c r="HO77" s="14"/>
      <c r="HP77" s="14"/>
      <c r="HQ77" s="14"/>
      <c r="HR77" s="14"/>
      <c r="HS77" s="14"/>
      <c r="HT77" s="14"/>
      <c r="HU77" s="14"/>
      <c r="HV77" s="14"/>
      <c r="HW77" s="14"/>
      <c r="HX77" s="14"/>
      <c r="HY77" s="14"/>
      <c r="HZ77" s="14"/>
      <c r="IA77" s="14"/>
      <c r="IB77" s="14"/>
      <c r="IC77" s="14"/>
      <c r="ID77" s="14"/>
      <c r="IE77" s="14"/>
      <c r="IF77" s="14"/>
      <c r="IG77" s="14"/>
      <c r="IH77" s="14"/>
      <c r="II77" s="14"/>
      <c r="IJ77" s="14"/>
      <c r="IK77" s="14"/>
      <c r="IL77" s="14"/>
      <c r="IM77" s="14"/>
      <c r="IN77" s="14"/>
      <c r="IO77" s="14"/>
      <c r="IP77" s="14"/>
      <c r="IQ77" s="14"/>
      <c r="IR77" s="14"/>
      <c r="IS77" s="14"/>
      <c r="IT77" s="14"/>
      <c r="IU77" s="14"/>
    </row>
    <row r="78" spans="1:255" s="15" customFormat="1" ht="12" customHeight="1" x14ac:dyDescent="0.3">
      <c r="A78" s="43"/>
      <c r="B78" s="10" t="s">
        <v>45</v>
      </c>
      <c r="C78" s="69"/>
      <c r="D78" s="69"/>
      <c r="E78" s="69"/>
      <c r="F78" s="73"/>
      <c r="G78" s="68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  <c r="FY78" s="14"/>
      <c r="FZ78" s="14"/>
      <c r="GA78" s="14"/>
      <c r="GB78" s="14"/>
      <c r="GC78" s="14"/>
      <c r="GD78" s="14"/>
      <c r="GE78" s="14"/>
      <c r="GF78" s="14"/>
      <c r="GG78" s="14"/>
      <c r="GH78" s="14"/>
      <c r="GI78" s="14"/>
      <c r="GJ78" s="14"/>
      <c r="GK78" s="14"/>
      <c r="GL78" s="14"/>
      <c r="GM78" s="14"/>
      <c r="GN78" s="14"/>
      <c r="GO78" s="14"/>
      <c r="GP78" s="14"/>
      <c r="GQ78" s="14"/>
      <c r="GR78" s="14"/>
      <c r="GS78" s="14"/>
      <c r="GT78" s="14"/>
      <c r="GU78" s="14"/>
      <c r="GV78" s="14"/>
      <c r="GW78" s="14"/>
      <c r="GX78" s="14"/>
      <c r="GY78" s="14"/>
      <c r="GZ78" s="14"/>
      <c r="HA78" s="14"/>
      <c r="HB78" s="14"/>
      <c r="HC78" s="14"/>
      <c r="HD78" s="14"/>
      <c r="HE78" s="14"/>
      <c r="HF78" s="14"/>
      <c r="HG78" s="14"/>
      <c r="HH78" s="14"/>
      <c r="HI78" s="14"/>
      <c r="HJ78" s="14"/>
      <c r="HK78" s="14"/>
      <c r="HL78" s="14"/>
      <c r="HM78" s="14"/>
      <c r="HN78" s="14"/>
      <c r="HO78" s="14"/>
      <c r="HP78" s="14"/>
      <c r="HQ78" s="14"/>
      <c r="HR78" s="14"/>
      <c r="HS78" s="14"/>
      <c r="HT78" s="14"/>
      <c r="HU78" s="14"/>
      <c r="HV78" s="14"/>
      <c r="HW78" s="14"/>
      <c r="HX78" s="14"/>
      <c r="HY78" s="14"/>
      <c r="HZ78" s="14"/>
      <c r="IA78" s="14"/>
      <c r="IB78" s="14"/>
      <c r="IC78" s="14"/>
      <c r="ID78" s="14"/>
      <c r="IE78" s="14"/>
      <c r="IF78" s="14"/>
      <c r="IG78" s="14"/>
      <c r="IH78" s="14"/>
      <c r="II78" s="14"/>
      <c r="IJ78" s="14"/>
      <c r="IK78" s="14"/>
      <c r="IL78" s="14"/>
      <c r="IM78" s="14"/>
      <c r="IN78" s="14"/>
      <c r="IO78" s="14"/>
      <c r="IP78" s="14"/>
      <c r="IQ78" s="14"/>
      <c r="IR78" s="14"/>
      <c r="IS78" s="14"/>
      <c r="IT78" s="14"/>
      <c r="IU78" s="14"/>
    </row>
    <row r="79" spans="1:255" s="15" customFormat="1" ht="12" customHeight="1" x14ac:dyDescent="0.3">
      <c r="A79" s="43"/>
      <c r="B79" s="10" t="s">
        <v>46</v>
      </c>
      <c r="C79" s="69"/>
      <c r="D79" s="69"/>
      <c r="E79" s="69"/>
      <c r="F79" s="73"/>
      <c r="G79" s="68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  <c r="EL79" s="14"/>
      <c r="EM79" s="14"/>
      <c r="EN79" s="14"/>
      <c r="EO79" s="14"/>
      <c r="EP79" s="14"/>
      <c r="EQ79" s="14"/>
      <c r="ER79" s="14"/>
      <c r="ES79" s="14"/>
      <c r="ET79" s="14"/>
      <c r="EU79" s="14"/>
      <c r="EV79" s="14"/>
      <c r="EW79" s="14"/>
      <c r="EX79" s="14"/>
      <c r="EY79" s="14"/>
      <c r="EZ79" s="14"/>
      <c r="FA79" s="14"/>
      <c r="FB79" s="14"/>
      <c r="FC79" s="14"/>
      <c r="FD79" s="14"/>
      <c r="FE79" s="14"/>
      <c r="FF79" s="14"/>
      <c r="FG79" s="14"/>
      <c r="FH79" s="14"/>
      <c r="FI79" s="14"/>
      <c r="FJ79" s="14"/>
      <c r="FK79" s="14"/>
      <c r="FL79" s="14"/>
      <c r="FM79" s="14"/>
      <c r="FN79" s="14"/>
      <c r="FO79" s="14"/>
      <c r="FP79" s="14"/>
      <c r="FQ79" s="14"/>
      <c r="FR79" s="14"/>
      <c r="FS79" s="14"/>
      <c r="FT79" s="14"/>
      <c r="FU79" s="14"/>
      <c r="FV79" s="14"/>
      <c r="FW79" s="14"/>
      <c r="FX79" s="14"/>
      <c r="FY79" s="14"/>
      <c r="FZ79" s="14"/>
      <c r="GA79" s="14"/>
      <c r="GB79" s="14"/>
      <c r="GC79" s="14"/>
      <c r="GD79" s="14"/>
      <c r="GE79" s="14"/>
      <c r="GF79" s="14"/>
      <c r="GG79" s="14"/>
      <c r="GH79" s="14"/>
      <c r="GI79" s="14"/>
      <c r="GJ79" s="14"/>
      <c r="GK79" s="14"/>
      <c r="GL79" s="14"/>
      <c r="GM79" s="14"/>
      <c r="GN79" s="14"/>
      <c r="GO79" s="14"/>
      <c r="GP79" s="14"/>
      <c r="GQ79" s="14"/>
      <c r="GR79" s="14"/>
      <c r="GS79" s="14"/>
      <c r="GT79" s="14"/>
      <c r="GU79" s="14"/>
      <c r="GV79" s="14"/>
      <c r="GW79" s="14"/>
      <c r="GX79" s="14"/>
      <c r="GY79" s="14"/>
      <c r="GZ79" s="14"/>
      <c r="HA79" s="14"/>
      <c r="HB79" s="14"/>
      <c r="HC79" s="14"/>
      <c r="HD79" s="14"/>
      <c r="HE79" s="14"/>
      <c r="HF79" s="14"/>
      <c r="HG79" s="14"/>
      <c r="HH79" s="14"/>
      <c r="HI79" s="14"/>
      <c r="HJ79" s="14"/>
      <c r="HK79" s="14"/>
      <c r="HL79" s="14"/>
      <c r="HM79" s="14"/>
      <c r="HN79" s="14"/>
      <c r="HO79" s="14"/>
      <c r="HP79" s="14"/>
      <c r="HQ79" s="14"/>
      <c r="HR79" s="14"/>
      <c r="HS79" s="14"/>
      <c r="HT79" s="14"/>
      <c r="HU79" s="14"/>
      <c r="HV79" s="14"/>
      <c r="HW79" s="14"/>
      <c r="HX79" s="14"/>
      <c r="HY79" s="14"/>
      <c r="HZ79" s="14"/>
      <c r="IA79" s="14"/>
      <c r="IB79" s="14"/>
      <c r="IC79" s="14"/>
      <c r="ID79" s="14"/>
      <c r="IE79" s="14"/>
      <c r="IF79" s="14"/>
      <c r="IG79" s="14"/>
      <c r="IH79" s="14"/>
      <c r="II79" s="14"/>
      <c r="IJ79" s="14"/>
      <c r="IK79" s="14"/>
      <c r="IL79" s="14"/>
      <c r="IM79" s="14"/>
      <c r="IN79" s="14"/>
      <c r="IO79" s="14"/>
      <c r="IP79" s="14"/>
      <c r="IQ79" s="14"/>
      <c r="IR79" s="14"/>
      <c r="IS79" s="14"/>
      <c r="IT79" s="14"/>
      <c r="IU79" s="14"/>
    </row>
    <row r="80" spans="1:255" s="15" customFormat="1" ht="12" customHeight="1" x14ac:dyDescent="0.3">
      <c r="A80" s="43"/>
      <c r="B80" s="10" t="s">
        <v>47</v>
      </c>
      <c r="C80" s="69"/>
      <c r="D80" s="69"/>
      <c r="E80" s="69"/>
      <c r="F80" s="73"/>
      <c r="G80" s="68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  <c r="FM80" s="14"/>
      <c r="FN80" s="14"/>
      <c r="FO80" s="14"/>
      <c r="FP80" s="14"/>
      <c r="FQ80" s="14"/>
      <c r="FR80" s="14"/>
      <c r="FS80" s="14"/>
      <c r="FT80" s="14"/>
      <c r="FU80" s="14"/>
      <c r="FV80" s="14"/>
      <c r="FW80" s="14"/>
      <c r="FX80" s="14"/>
      <c r="FY80" s="14"/>
      <c r="FZ80" s="14"/>
      <c r="GA80" s="14"/>
      <c r="GB80" s="14"/>
      <c r="GC80" s="14"/>
      <c r="GD80" s="14"/>
      <c r="GE80" s="14"/>
      <c r="GF80" s="14"/>
      <c r="GG80" s="14"/>
      <c r="GH80" s="14"/>
      <c r="GI80" s="14"/>
      <c r="GJ80" s="14"/>
      <c r="GK80" s="14"/>
      <c r="GL80" s="14"/>
      <c r="GM80" s="14"/>
      <c r="GN80" s="14"/>
      <c r="GO80" s="14"/>
      <c r="GP80" s="14"/>
      <c r="GQ80" s="14"/>
      <c r="GR80" s="14"/>
      <c r="GS80" s="14"/>
      <c r="GT80" s="14"/>
      <c r="GU80" s="14"/>
      <c r="GV80" s="14"/>
      <c r="GW80" s="14"/>
      <c r="GX80" s="14"/>
      <c r="GY80" s="14"/>
      <c r="GZ80" s="14"/>
      <c r="HA80" s="14"/>
      <c r="HB80" s="14"/>
      <c r="HC80" s="14"/>
      <c r="HD80" s="14"/>
      <c r="HE80" s="14"/>
      <c r="HF80" s="14"/>
      <c r="HG80" s="14"/>
      <c r="HH80" s="14"/>
      <c r="HI80" s="14"/>
      <c r="HJ80" s="14"/>
      <c r="HK80" s="14"/>
      <c r="HL80" s="14"/>
      <c r="HM80" s="14"/>
      <c r="HN80" s="14"/>
      <c r="HO80" s="14"/>
      <c r="HP80" s="14"/>
      <c r="HQ80" s="14"/>
      <c r="HR80" s="14"/>
      <c r="HS80" s="14"/>
      <c r="HT80" s="14"/>
      <c r="HU80" s="14"/>
      <c r="HV80" s="14"/>
      <c r="HW80" s="14"/>
      <c r="HX80" s="14"/>
      <c r="HY80" s="14"/>
      <c r="HZ80" s="14"/>
      <c r="IA80" s="14"/>
      <c r="IB80" s="14"/>
      <c r="IC80" s="14"/>
      <c r="ID80" s="14"/>
      <c r="IE80" s="14"/>
      <c r="IF80" s="14"/>
      <c r="IG80" s="14"/>
      <c r="IH80" s="14"/>
      <c r="II80" s="14"/>
      <c r="IJ80" s="14"/>
      <c r="IK80" s="14"/>
      <c r="IL80" s="14"/>
      <c r="IM80" s="14"/>
      <c r="IN80" s="14"/>
      <c r="IO80" s="14"/>
      <c r="IP80" s="14"/>
      <c r="IQ80" s="14"/>
      <c r="IR80" s="14"/>
      <c r="IS80" s="14"/>
      <c r="IT80" s="14"/>
      <c r="IU80" s="14"/>
    </row>
    <row r="81" spans="1:255" s="15" customFormat="1" ht="12" customHeight="1" x14ac:dyDescent="0.3">
      <c r="A81" s="43"/>
      <c r="B81" s="10" t="s">
        <v>48</v>
      </c>
      <c r="C81" s="69"/>
      <c r="D81" s="69"/>
      <c r="E81" s="69"/>
      <c r="F81" s="73"/>
      <c r="G81" s="68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  <c r="FM81" s="14"/>
      <c r="FN81" s="14"/>
      <c r="FO81" s="14"/>
      <c r="FP81" s="14"/>
      <c r="FQ81" s="14"/>
      <c r="FR81" s="14"/>
      <c r="FS81" s="14"/>
      <c r="FT81" s="14"/>
      <c r="FU81" s="14"/>
      <c r="FV81" s="14"/>
      <c r="FW81" s="14"/>
      <c r="FX81" s="14"/>
      <c r="FY81" s="14"/>
      <c r="FZ81" s="14"/>
      <c r="GA81" s="14"/>
      <c r="GB81" s="14"/>
      <c r="GC81" s="14"/>
      <c r="GD81" s="14"/>
      <c r="GE81" s="14"/>
      <c r="GF81" s="14"/>
      <c r="GG81" s="14"/>
      <c r="GH81" s="14"/>
      <c r="GI81" s="14"/>
      <c r="GJ81" s="14"/>
      <c r="GK81" s="14"/>
      <c r="GL81" s="14"/>
      <c r="GM81" s="14"/>
      <c r="GN81" s="14"/>
      <c r="GO81" s="14"/>
      <c r="GP81" s="14"/>
      <c r="GQ81" s="14"/>
      <c r="GR81" s="14"/>
      <c r="GS81" s="14"/>
      <c r="GT81" s="14"/>
      <c r="GU81" s="14"/>
      <c r="GV81" s="14"/>
      <c r="GW81" s="14"/>
      <c r="GX81" s="14"/>
      <c r="GY81" s="14"/>
      <c r="GZ81" s="14"/>
      <c r="HA81" s="14"/>
      <c r="HB81" s="14"/>
      <c r="HC81" s="14"/>
      <c r="HD81" s="14"/>
      <c r="HE81" s="14"/>
      <c r="HF81" s="14"/>
      <c r="HG81" s="14"/>
      <c r="HH81" s="14"/>
      <c r="HI81" s="14"/>
      <c r="HJ81" s="14"/>
      <c r="HK81" s="14"/>
      <c r="HL81" s="14"/>
      <c r="HM81" s="14"/>
      <c r="HN81" s="14"/>
      <c r="HO81" s="14"/>
      <c r="HP81" s="14"/>
      <c r="HQ81" s="14"/>
      <c r="HR81" s="14"/>
      <c r="HS81" s="14"/>
      <c r="HT81" s="14"/>
      <c r="HU81" s="14"/>
      <c r="HV81" s="14"/>
      <c r="HW81" s="14"/>
      <c r="HX81" s="14"/>
      <c r="HY81" s="14"/>
      <c r="HZ81" s="14"/>
      <c r="IA81" s="14"/>
      <c r="IB81" s="14"/>
      <c r="IC81" s="14"/>
      <c r="ID81" s="14"/>
      <c r="IE81" s="14"/>
      <c r="IF81" s="14"/>
      <c r="IG81" s="14"/>
      <c r="IH81" s="14"/>
      <c r="II81" s="14"/>
      <c r="IJ81" s="14"/>
      <c r="IK81" s="14"/>
      <c r="IL81" s="14"/>
      <c r="IM81" s="14"/>
      <c r="IN81" s="14"/>
      <c r="IO81" s="14"/>
      <c r="IP81" s="14"/>
      <c r="IQ81" s="14"/>
      <c r="IR81" s="14"/>
      <c r="IS81" s="14"/>
      <c r="IT81" s="14"/>
      <c r="IU81" s="14"/>
    </row>
    <row r="82" spans="1:255" s="15" customFormat="1" ht="12.75" customHeight="1" thickBot="1" x14ac:dyDescent="0.35">
      <c r="A82" s="43"/>
      <c r="B82" s="11" t="s">
        <v>49</v>
      </c>
      <c r="C82" s="74"/>
      <c r="D82" s="74"/>
      <c r="E82" s="74"/>
      <c r="F82" s="75"/>
      <c r="G82" s="68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  <c r="EW82" s="14"/>
      <c r="EX82" s="14"/>
      <c r="EY82" s="14"/>
      <c r="EZ82" s="14"/>
      <c r="FA82" s="14"/>
      <c r="FB82" s="14"/>
      <c r="FC82" s="14"/>
      <c r="FD82" s="14"/>
      <c r="FE82" s="14"/>
      <c r="FF82" s="14"/>
      <c r="FG82" s="14"/>
      <c r="FH82" s="14"/>
      <c r="FI82" s="14"/>
      <c r="FJ82" s="14"/>
      <c r="FK82" s="14"/>
      <c r="FL82" s="14"/>
      <c r="FM82" s="14"/>
      <c r="FN82" s="14"/>
      <c r="FO82" s="14"/>
      <c r="FP82" s="14"/>
      <c r="FQ82" s="14"/>
      <c r="FR82" s="14"/>
      <c r="FS82" s="14"/>
      <c r="FT82" s="14"/>
      <c r="FU82" s="14"/>
      <c r="FV82" s="14"/>
      <c r="FW82" s="14"/>
      <c r="FX82" s="14"/>
      <c r="FY82" s="14"/>
      <c r="FZ82" s="14"/>
      <c r="GA82" s="14"/>
      <c r="GB82" s="14"/>
      <c r="GC82" s="14"/>
      <c r="GD82" s="14"/>
      <c r="GE82" s="14"/>
      <c r="GF82" s="14"/>
      <c r="GG82" s="14"/>
      <c r="GH82" s="14"/>
      <c r="GI82" s="14"/>
      <c r="GJ82" s="14"/>
      <c r="GK82" s="14"/>
      <c r="GL82" s="14"/>
      <c r="GM82" s="14"/>
      <c r="GN82" s="14"/>
      <c r="GO82" s="14"/>
      <c r="GP82" s="14"/>
      <c r="GQ82" s="14"/>
      <c r="GR82" s="14"/>
      <c r="GS82" s="14"/>
      <c r="GT82" s="14"/>
      <c r="GU82" s="14"/>
      <c r="GV82" s="14"/>
      <c r="GW82" s="14"/>
      <c r="GX82" s="14"/>
      <c r="GY82" s="14"/>
      <c r="GZ82" s="14"/>
      <c r="HA82" s="14"/>
      <c r="HB82" s="14"/>
      <c r="HC82" s="14"/>
      <c r="HD82" s="14"/>
      <c r="HE82" s="14"/>
      <c r="HF82" s="14"/>
      <c r="HG82" s="14"/>
      <c r="HH82" s="14"/>
      <c r="HI82" s="14"/>
      <c r="HJ82" s="14"/>
      <c r="HK82" s="14"/>
      <c r="HL82" s="14"/>
      <c r="HM82" s="14"/>
      <c r="HN82" s="14"/>
      <c r="HO82" s="14"/>
      <c r="HP82" s="14"/>
      <c r="HQ82" s="14"/>
      <c r="HR82" s="14"/>
      <c r="HS82" s="14"/>
      <c r="HT82" s="14"/>
      <c r="HU82" s="14"/>
      <c r="HV82" s="14"/>
      <c r="HW82" s="14"/>
      <c r="HX82" s="14"/>
      <c r="HY82" s="14"/>
      <c r="HZ82" s="14"/>
      <c r="IA82" s="14"/>
      <c r="IB82" s="14"/>
      <c r="IC82" s="14"/>
      <c r="ID82" s="14"/>
      <c r="IE82" s="14"/>
      <c r="IF82" s="14"/>
      <c r="IG82" s="14"/>
      <c r="IH82" s="14"/>
      <c r="II82" s="14"/>
      <c r="IJ82" s="14"/>
      <c r="IK82" s="14"/>
      <c r="IL82" s="14"/>
      <c r="IM82" s="14"/>
      <c r="IN82" s="14"/>
      <c r="IO82" s="14"/>
      <c r="IP82" s="14"/>
      <c r="IQ82" s="14"/>
      <c r="IR82" s="14"/>
      <c r="IS82" s="14"/>
      <c r="IT82" s="14"/>
      <c r="IU82" s="14"/>
    </row>
    <row r="83" spans="1:255" s="15" customFormat="1" ht="12.75" customHeight="1" x14ac:dyDescent="0.3">
      <c r="A83" s="43"/>
      <c r="B83" s="69"/>
      <c r="C83" s="69"/>
      <c r="D83" s="69"/>
      <c r="E83" s="69"/>
      <c r="F83" s="69"/>
      <c r="G83" s="68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4"/>
      <c r="EX83" s="14"/>
      <c r="EY83" s="14"/>
      <c r="EZ83" s="14"/>
      <c r="FA83" s="14"/>
      <c r="FB83" s="14"/>
      <c r="FC83" s="14"/>
      <c r="FD83" s="14"/>
      <c r="FE83" s="14"/>
      <c r="FF83" s="14"/>
      <c r="FG83" s="14"/>
      <c r="FH83" s="14"/>
      <c r="FI83" s="14"/>
      <c r="FJ83" s="14"/>
      <c r="FK83" s="14"/>
      <c r="FL83" s="14"/>
      <c r="FM83" s="14"/>
      <c r="FN83" s="14"/>
      <c r="FO83" s="14"/>
      <c r="FP83" s="14"/>
      <c r="FQ83" s="14"/>
      <c r="FR83" s="14"/>
      <c r="FS83" s="14"/>
      <c r="FT83" s="14"/>
      <c r="FU83" s="14"/>
      <c r="FV83" s="14"/>
      <c r="FW83" s="14"/>
      <c r="FX83" s="14"/>
      <c r="FY83" s="14"/>
      <c r="FZ83" s="14"/>
      <c r="GA83" s="14"/>
      <c r="GB83" s="14"/>
      <c r="GC83" s="14"/>
      <c r="GD83" s="14"/>
      <c r="GE83" s="14"/>
      <c r="GF83" s="14"/>
      <c r="GG83" s="14"/>
      <c r="GH83" s="14"/>
      <c r="GI83" s="14"/>
      <c r="GJ83" s="14"/>
      <c r="GK83" s="14"/>
      <c r="GL83" s="14"/>
      <c r="GM83" s="14"/>
      <c r="GN83" s="14"/>
      <c r="GO83" s="14"/>
      <c r="GP83" s="14"/>
      <c r="GQ83" s="14"/>
      <c r="GR83" s="14"/>
      <c r="GS83" s="14"/>
      <c r="GT83" s="14"/>
      <c r="GU83" s="14"/>
      <c r="GV83" s="14"/>
      <c r="GW83" s="14"/>
      <c r="GX83" s="14"/>
      <c r="GY83" s="14"/>
      <c r="GZ83" s="14"/>
      <c r="HA83" s="14"/>
      <c r="HB83" s="14"/>
      <c r="HC83" s="14"/>
      <c r="HD83" s="14"/>
      <c r="HE83" s="14"/>
      <c r="HF83" s="14"/>
      <c r="HG83" s="14"/>
      <c r="HH83" s="14"/>
      <c r="HI83" s="14"/>
      <c r="HJ83" s="14"/>
      <c r="HK83" s="14"/>
      <c r="HL83" s="14"/>
      <c r="HM83" s="14"/>
      <c r="HN83" s="14"/>
      <c r="HO83" s="14"/>
      <c r="HP83" s="14"/>
      <c r="HQ83" s="14"/>
      <c r="HR83" s="14"/>
      <c r="HS83" s="14"/>
      <c r="HT83" s="14"/>
      <c r="HU83" s="14"/>
      <c r="HV83" s="14"/>
      <c r="HW83" s="14"/>
      <c r="HX83" s="14"/>
      <c r="HY83" s="14"/>
      <c r="HZ83" s="14"/>
      <c r="IA83" s="14"/>
      <c r="IB83" s="14"/>
      <c r="IC83" s="14"/>
      <c r="ID83" s="14"/>
      <c r="IE83" s="14"/>
      <c r="IF83" s="14"/>
      <c r="IG83" s="14"/>
      <c r="IH83" s="14"/>
      <c r="II83" s="14"/>
      <c r="IJ83" s="14"/>
      <c r="IK83" s="14"/>
      <c r="IL83" s="14"/>
      <c r="IM83" s="14"/>
      <c r="IN83" s="14"/>
      <c r="IO83" s="14"/>
      <c r="IP83" s="14"/>
      <c r="IQ83" s="14"/>
      <c r="IR83" s="14"/>
      <c r="IS83" s="14"/>
      <c r="IT83" s="14"/>
      <c r="IU83" s="14"/>
    </row>
    <row r="84" spans="1:255" s="15" customFormat="1" ht="15" customHeight="1" thickBot="1" x14ac:dyDescent="0.35">
      <c r="A84" s="43"/>
      <c r="B84" s="158" t="s">
        <v>50</v>
      </c>
      <c r="C84" s="159"/>
      <c r="D84" s="76"/>
      <c r="E84" s="77"/>
      <c r="F84" s="77"/>
      <c r="G84" s="68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  <c r="EJ84" s="14"/>
      <c r="EK84" s="14"/>
      <c r="EL84" s="14"/>
      <c r="EM84" s="14"/>
      <c r="EN84" s="14"/>
      <c r="EO84" s="14"/>
      <c r="EP84" s="14"/>
      <c r="EQ84" s="14"/>
      <c r="ER84" s="14"/>
      <c r="ES84" s="14"/>
      <c r="ET84" s="14"/>
      <c r="EU84" s="14"/>
      <c r="EV84" s="14"/>
      <c r="EW84" s="14"/>
      <c r="EX84" s="14"/>
      <c r="EY84" s="14"/>
      <c r="EZ84" s="14"/>
      <c r="FA84" s="14"/>
      <c r="FB84" s="14"/>
      <c r="FC84" s="14"/>
      <c r="FD84" s="14"/>
      <c r="FE84" s="14"/>
      <c r="FF84" s="14"/>
      <c r="FG84" s="14"/>
      <c r="FH84" s="14"/>
      <c r="FI84" s="14"/>
      <c r="FJ84" s="14"/>
      <c r="FK84" s="14"/>
      <c r="FL84" s="14"/>
      <c r="FM84" s="14"/>
      <c r="FN84" s="14"/>
      <c r="FO84" s="14"/>
      <c r="FP84" s="14"/>
      <c r="FQ84" s="14"/>
      <c r="FR84" s="14"/>
      <c r="FS84" s="14"/>
      <c r="FT84" s="14"/>
      <c r="FU84" s="14"/>
      <c r="FV84" s="14"/>
      <c r="FW84" s="14"/>
      <c r="FX84" s="14"/>
      <c r="FY84" s="14"/>
      <c r="FZ84" s="14"/>
      <c r="GA84" s="14"/>
      <c r="GB84" s="14"/>
      <c r="GC84" s="14"/>
      <c r="GD84" s="14"/>
      <c r="GE84" s="14"/>
      <c r="GF84" s="14"/>
      <c r="GG84" s="14"/>
      <c r="GH84" s="14"/>
      <c r="GI84" s="14"/>
      <c r="GJ84" s="14"/>
      <c r="GK84" s="14"/>
      <c r="GL84" s="14"/>
      <c r="GM84" s="14"/>
      <c r="GN84" s="14"/>
      <c r="GO84" s="14"/>
      <c r="GP84" s="14"/>
      <c r="GQ84" s="14"/>
      <c r="GR84" s="14"/>
      <c r="GS84" s="14"/>
      <c r="GT84" s="14"/>
      <c r="GU84" s="14"/>
      <c r="GV84" s="14"/>
      <c r="GW84" s="14"/>
      <c r="GX84" s="14"/>
      <c r="GY84" s="14"/>
      <c r="GZ84" s="14"/>
      <c r="HA84" s="14"/>
      <c r="HB84" s="14"/>
      <c r="HC84" s="14"/>
      <c r="HD84" s="14"/>
      <c r="HE84" s="14"/>
      <c r="HF84" s="14"/>
      <c r="HG84" s="14"/>
      <c r="HH84" s="14"/>
      <c r="HI84" s="14"/>
      <c r="HJ84" s="14"/>
      <c r="HK84" s="14"/>
      <c r="HL84" s="14"/>
      <c r="HM84" s="14"/>
      <c r="HN84" s="14"/>
      <c r="HO84" s="14"/>
      <c r="HP84" s="14"/>
      <c r="HQ84" s="14"/>
      <c r="HR84" s="14"/>
      <c r="HS84" s="14"/>
      <c r="HT84" s="14"/>
      <c r="HU84" s="14"/>
      <c r="HV84" s="14"/>
      <c r="HW84" s="14"/>
      <c r="HX84" s="14"/>
      <c r="HY84" s="14"/>
      <c r="HZ84" s="14"/>
      <c r="IA84" s="14"/>
      <c r="IB84" s="14"/>
      <c r="IC84" s="14"/>
      <c r="ID84" s="14"/>
      <c r="IE84" s="14"/>
      <c r="IF84" s="14"/>
      <c r="IG84" s="14"/>
      <c r="IH84" s="14"/>
      <c r="II84" s="14"/>
      <c r="IJ84" s="14"/>
      <c r="IK84" s="14"/>
      <c r="IL84" s="14"/>
      <c r="IM84" s="14"/>
      <c r="IN84" s="14"/>
      <c r="IO84" s="14"/>
      <c r="IP84" s="14"/>
      <c r="IQ84" s="14"/>
      <c r="IR84" s="14"/>
      <c r="IS84" s="14"/>
      <c r="IT84" s="14"/>
      <c r="IU84" s="14"/>
    </row>
    <row r="85" spans="1:255" s="15" customFormat="1" ht="12" customHeight="1" x14ac:dyDescent="0.3">
      <c r="A85" s="43"/>
      <c r="B85" s="78" t="s">
        <v>37</v>
      </c>
      <c r="C85" s="132" t="s">
        <v>116</v>
      </c>
      <c r="D85" s="133" t="s">
        <v>51</v>
      </c>
      <c r="E85" s="77"/>
      <c r="F85" s="77"/>
      <c r="G85" s="68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  <c r="FM85" s="14"/>
      <c r="FN85" s="14"/>
      <c r="FO85" s="14"/>
      <c r="FP85" s="14"/>
      <c r="FQ85" s="14"/>
      <c r="FR85" s="14"/>
      <c r="FS85" s="14"/>
      <c r="FT85" s="14"/>
      <c r="FU85" s="14"/>
      <c r="FV85" s="14"/>
      <c r="FW85" s="14"/>
      <c r="FX85" s="14"/>
      <c r="FY85" s="14"/>
      <c r="FZ85" s="14"/>
      <c r="GA85" s="14"/>
      <c r="GB85" s="14"/>
      <c r="GC85" s="14"/>
      <c r="GD85" s="14"/>
      <c r="GE85" s="14"/>
      <c r="GF85" s="14"/>
      <c r="GG85" s="14"/>
      <c r="GH85" s="14"/>
      <c r="GI85" s="14"/>
      <c r="GJ85" s="14"/>
      <c r="GK85" s="14"/>
      <c r="GL85" s="14"/>
      <c r="GM85" s="14"/>
      <c r="GN85" s="14"/>
      <c r="GO85" s="14"/>
      <c r="GP85" s="14"/>
      <c r="GQ85" s="14"/>
      <c r="GR85" s="14"/>
      <c r="GS85" s="14"/>
      <c r="GT85" s="14"/>
      <c r="GU85" s="14"/>
      <c r="GV85" s="14"/>
      <c r="GW85" s="14"/>
      <c r="GX85" s="14"/>
      <c r="GY85" s="14"/>
      <c r="GZ85" s="14"/>
      <c r="HA85" s="14"/>
      <c r="HB85" s="14"/>
      <c r="HC85" s="14"/>
      <c r="HD85" s="14"/>
      <c r="HE85" s="14"/>
      <c r="HF85" s="14"/>
      <c r="HG85" s="14"/>
      <c r="HH85" s="14"/>
      <c r="HI85" s="14"/>
      <c r="HJ85" s="14"/>
      <c r="HK85" s="14"/>
      <c r="HL85" s="14"/>
      <c r="HM85" s="14"/>
      <c r="HN85" s="14"/>
      <c r="HO85" s="14"/>
      <c r="HP85" s="14"/>
      <c r="HQ85" s="14"/>
      <c r="HR85" s="14"/>
      <c r="HS85" s="14"/>
      <c r="HT85" s="14"/>
      <c r="HU85" s="14"/>
      <c r="HV85" s="14"/>
      <c r="HW85" s="14"/>
      <c r="HX85" s="14"/>
      <c r="HY85" s="14"/>
      <c r="HZ85" s="14"/>
      <c r="IA85" s="14"/>
      <c r="IB85" s="14"/>
      <c r="IC85" s="14"/>
      <c r="ID85" s="14"/>
      <c r="IE85" s="14"/>
      <c r="IF85" s="14"/>
      <c r="IG85" s="14"/>
      <c r="IH85" s="14"/>
      <c r="II85" s="14"/>
      <c r="IJ85" s="14"/>
      <c r="IK85" s="14"/>
      <c r="IL85" s="14"/>
      <c r="IM85" s="14"/>
      <c r="IN85" s="14"/>
      <c r="IO85" s="14"/>
      <c r="IP85" s="14"/>
      <c r="IQ85" s="14"/>
      <c r="IR85" s="14"/>
      <c r="IS85" s="14"/>
      <c r="IT85" s="14"/>
      <c r="IU85" s="14"/>
    </row>
    <row r="86" spans="1:255" s="15" customFormat="1" ht="12" customHeight="1" x14ac:dyDescent="0.3">
      <c r="A86" s="43"/>
      <c r="B86" s="79" t="s">
        <v>52</v>
      </c>
      <c r="C86" s="128">
        <f>G31</f>
        <v>2205000</v>
      </c>
      <c r="D86" s="129">
        <f>(C86/C92)</f>
        <v>0.26225217169774562</v>
      </c>
      <c r="E86" s="77"/>
      <c r="F86" s="77"/>
      <c r="G86" s="68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  <c r="FM86" s="14"/>
      <c r="FN86" s="14"/>
      <c r="FO86" s="14"/>
      <c r="FP86" s="14"/>
      <c r="FQ86" s="14"/>
      <c r="FR86" s="14"/>
      <c r="FS86" s="14"/>
      <c r="FT86" s="14"/>
      <c r="FU86" s="14"/>
      <c r="FV86" s="14"/>
      <c r="FW86" s="14"/>
      <c r="FX86" s="14"/>
      <c r="FY86" s="14"/>
      <c r="FZ86" s="14"/>
      <c r="GA86" s="14"/>
      <c r="GB86" s="14"/>
      <c r="GC86" s="14"/>
      <c r="GD86" s="14"/>
      <c r="GE86" s="14"/>
      <c r="GF86" s="14"/>
      <c r="GG86" s="14"/>
      <c r="GH86" s="14"/>
      <c r="GI86" s="14"/>
      <c r="GJ86" s="14"/>
      <c r="GK86" s="14"/>
      <c r="GL86" s="14"/>
      <c r="GM86" s="14"/>
      <c r="GN86" s="14"/>
      <c r="GO86" s="14"/>
      <c r="GP86" s="14"/>
      <c r="GQ86" s="14"/>
      <c r="GR86" s="14"/>
      <c r="GS86" s="14"/>
      <c r="GT86" s="14"/>
      <c r="GU86" s="14"/>
      <c r="GV86" s="14"/>
      <c r="GW86" s="14"/>
      <c r="GX86" s="14"/>
      <c r="GY86" s="14"/>
      <c r="GZ86" s="14"/>
      <c r="HA86" s="14"/>
      <c r="HB86" s="14"/>
      <c r="HC86" s="14"/>
      <c r="HD86" s="14"/>
      <c r="HE86" s="14"/>
      <c r="HF86" s="14"/>
      <c r="HG86" s="14"/>
      <c r="HH86" s="14"/>
      <c r="HI86" s="14"/>
      <c r="HJ86" s="14"/>
      <c r="HK86" s="14"/>
      <c r="HL86" s="14"/>
      <c r="HM86" s="14"/>
      <c r="HN86" s="14"/>
      <c r="HO86" s="14"/>
      <c r="HP86" s="14"/>
      <c r="HQ86" s="14"/>
      <c r="HR86" s="14"/>
      <c r="HS86" s="14"/>
      <c r="HT86" s="14"/>
      <c r="HU86" s="14"/>
      <c r="HV86" s="14"/>
      <c r="HW86" s="14"/>
      <c r="HX86" s="14"/>
      <c r="HY86" s="14"/>
      <c r="HZ86" s="14"/>
      <c r="IA86" s="14"/>
      <c r="IB86" s="14"/>
      <c r="IC86" s="14"/>
      <c r="ID86" s="14"/>
      <c r="IE86" s="14"/>
      <c r="IF86" s="14"/>
      <c r="IG86" s="14"/>
      <c r="IH86" s="14"/>
      <c r="II86" s="14"/>
      <c r="IJ86" s="14"/>
      <c r="IK86" s="14"/>
      <c r="IL86" s="14"/>
      <c r="IM86" s="14"/>
      <c r="IN86" s="14"/>
      <c r="IO86" s="14"/>
      <c r="IP86" s="14"/>
      <c r="IQ86" s="14"/>
      <c r="IR86" s="14"/>
      <c r="IS86" s="14"/>
      <c r="IT86" s="14"/>
      <c r="IU86" s="14"/>
    </row>
    <row r="87" spans="1:255" s="15" customFormat="1" ht="12" customHeight="1" x14ac:dyDescent="0.3">
      <c r="A87" s="43"/>
      <c r="B87" s="79" t="s">
        <v>53</v>
      </c>
      <c r="C87" s="130">
        <v>0</v>
      </c>
      <c r="D87" s="129">
        <v>0</v>
      </c>
      <c r="E87" s="77"/>
      <c r="F87" s="77"/>
      <c r="G87" s="68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14"/>
      <c r="FG87" s="14"/>
      <c r="FH87" s="14"/>
      <c r="FI87" s="14"/>
      <c r="FJ87" s="14"/>
      <c r="FK87" s="14"/>
      <c r="FL87" s="14"/>
      <c r="FM87" s="14"/>
      <c r="FN87" s="14"/>
      <c r="FO87" s="14"/>
      <c r="FP87" s="14"/>
      <c r="FQ87" s="14"/>
      <c r="FR87" s="14"/>
      <c r="FS87" s="14"/>
      <c r="FT87" s="14"/>
      <c r="FU87" s="14"/>
      <c r="FV87" s="14"/>
      <c r="FW87" s="14"/>
      <c r="FX87" s="14"/>
      <c r="FY87" s="14"/>
      <c r="FZ87" s="14"/>
      <c r="GA87" s="14"/>
      <c r="GB87" s="14"/>
      <c r="GC87" s="14"/>
      <c r="GD87" s="14"/>
      <c r="GE87" s="14"/>
      <c r="GF87" s="14"/>
      <c r="GG87" s="14"/>
      <c r="GH87" s="14"/>
      <c r="GI87" s="14"/>
      <c r="GJ87" s="14"/>
      <c r="GK87" s="14"/>
      <c r="GL87" s="14"/>
      <c r="GM87" s="14"/>
      <c r="GN87" s="14"/>
      <c r="GO87" s="14"/>
      <c r="GP87" s="14"/>
      <c r="GQ87" s="14"/>
      <c r="GR87" s="14"/>
      <c r="GS87" s="14"/>
      <c r="GT87" s="14"/>
      <c r="GU87" s="14"/>
      <c r="GV87" s="14"/>
      <c r="GW87" s="14"/>
      <c r="GX87" s="14"/>
      <c r="GY87" s="14"/>
      <c r="GZ87" s="14"/>
      <c r="HA87" s="14"/>
      <c r="HB87" s="14"/>
      <c r="HC87" s="14"/>
      <c r="HD87" s="14"/>
      <c r="HE87" s="14"/>
      <c r="HF87" s="14"/>
      <c r="HG87" s="14"/>
      <c r="HH87" s="14"/>
      <c r="HI87" s="14"/>
      <c r="HJ87" s="14"/>
      <c r="HK87" s="14"/>
      <c r="HL87" s="14"/>
      <c r="HM87" s="14"/>
      <c r="HN87" s="14"/>
      <c r="HO87" s="14"/>
      <c r="HP87" s="14"/>
      <c r="HQ87" s="14"/>
      <c r="HR87" s="14"/>
      <c r="HS87" s="14"/>
      <c r="HT87" s="14"/>
      <c r="HU87" s="14"/>
      <c r="HV87" s="14"/>
      <c r="HW87" s="14"/>
      <c r="HX87" s="14"/>
      <c r="HY87" s="14"/>
      <c r="HZ87" s="14"/>
      <c r="IA87" s="14"/>
      <c r="IB87" s="14"/>
      <c r="IC87" s="14"/>
      <c r="ID87" s="14"/>
      <c r="IE87" s="14"/>
      <c r="IF87" s="14"/>
      <c r="IG87" s="14"/>
      <c r="IH87" s="14"/>
      <c r="II87" s="14"/>
      <c r="IJ87" s="14"/>
      <c r="IK87" s="14"/>
      <c r="IL87" s="14"/>
      <c r="IM87" s="14"/>
      <c r="IN87" s="14"/>
      <c r="IO87" s="14"/>
      <c r="IP87" s="14"/>
      <c r="IQ87" s="14"/>
      <c r="IR87" s="14"/>
      <c r="IS87" s="14"/>
      <c r="IT87" s="14"/>
      <c r="IU87" s="14"/>
    </row>
    <row r="88" spans="1:255" s="15" customFormat="1" ht="12" customHeight="1" x14ac:dyDescent="0.3">
      <c r="A88" s="43"/>
      <c r="B88" s="79" t="s">
        <v>54</v>
      </c>
      <c r="C88" s="128">
        <f>G44</f>
        <v>600000</v>
      </c>
      <c r="D88" s="129">
        <f>(C88/C92)</f>
        <v>7.1361135155849145E-2</v>
      </c>
      <c r="E88" s="77"/>
      <c r="F88" s="77"/>
      <c r="G88" s="68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4"/>
      <c r="EJ88" s="14"/>
      <c r="EK88" s="14"/>
      <c r="EL88" s="14"/>
      <c r="EM88" s="14"/>
      <c r="EN88" s="14"/>
      <c r="EO88" s="14"/>
      <c r="EP88" s="14"/>
      <c r="EQ88" s="14"/>
      <c r="ER88" s="14"/>
      <c r="ES88" s="14"/>
      <c r="ET88" s="14"/>
      <c r="EU88" s="14"/>
      <c r="EV88" s="14"/>
      <c r="EW88" s="14"/>
      <c r="EX88" s="14"/>
      <c r="EY88" s="14"/>
      <c r="EZ88" s="14"/>
      <c r="FA88" s="14"/>
      <c r="FB88" s="14"/>
      <c r="FC88" s="14"/>
      <c r="FD88" s="14"/>
      <c r="FE88" s="14"/>
      <c r="FF88" s="14"/>
      <c r="FG88" s="14"/>
      <c r="FH88" s="14"/>
      <c r="FI88" s="14"/>
      <c r="FJ88" s="14"/>
      <c r="FK88" s="14"/>
      <c r="FL88" s="14"/>
      <c r="FM88" s="14"/>
      <c r="FN88" s="14"/>
      <c r="FO88" s="14"/>
      <c r="FP88" s="14"/>
      <c r="FQ88" s="14"/>
      <c r="FR88" s="14"/>
      <c r="FS88" s="14"/>
      <c r="FT88" s="14"/>
      <c r="FU88" s="14"/>
      <c r="FV88" s="14"/>
      <c r="FW88" s="14"/>
      <c r="FX88" s="14"/>
      <c r="FY88" s="14"/>
      <c r="FZ88" s="14"/>
      <c r="GA88" s="14"/>
      <c r="GB88" s="14"/>
      <c r="GC88" s="14"/>
      <c r="GD88" s="14"/>
      <c r="GE88" s="14"/>
      <c r="GF88" s="14"/>
      <c r="GG88" s="14"/>
      <c r="GH88" s="14"/>
      <c r="GI88" s="14"/>
      <c r="GJ88" s="14"/>
      <c r="GK88" s="14"/>
      <c r="GL88" s="14"/>
      <c r="GM88" s="14"/>
      <c r="GN88" s="14"/>
      <c r="GO88" s="14"/>
      <c r="GP88" s="14"/>
      <c r="GQ88" s="14"/>
      <c r="GR88" s="14"/>
      <c r="GS88" s="14"/>
      <c r="GT88" s="14"/>
      <c r="GU88" s="14"/>
      <c r="GV88" s="14"/>
      <c r="GW88" s="14"/>
      <c r="GX88" s="14"/>
      <c r="GY88" s="14"/>
      <c r="GZ88" s="14"/>
      <c r="HA88" s="14"/>
      <c r="HB88" s="14"/>
      <c r="HC88" s="14"/>
      <c r="HD88" s="14"/>
      <c r="HE88" s="14"/>
      <c r="HF88" s="14"/>
      <c r="HG88" s="14"/>
      <c r="HH88" s="14"/>
      <c r="HI88" s="14"/>
      <c r="HJ88" s="14"/>
      <c r="HK88" s="14"/>
      <c r="HL88" s="14"/>
      <c r="HM88" s="14"/>
      <c r="HN88" s="14"/>
      <c r="HO88" s="14"/>
      <c r="HP88" s="14"/>
      <c r="HQ88" s="14"/>
      <c r="HR88" s="14"/>
      <c r="HS88" s="14"/>
      <c r="HT88" s="14"/>
      <c r="HU88" s="14"/>
      <c r="HV88" s="14"/>
      <c r="HW88" s="14"/>
      <c r="HX88" s="14"/>
      <c r="HY88" s="14"/>
      <c r="HZ88" s="14"/>
      <c r="IA88" s="14"/>
      <c r="IB88" s="14"/>
      <c r="IC88" s="14"/>
      <c r="ID88" s="14"/>
      <c r="IE88" s="14"/>
      <c r="IF88" s="14"/>
      <c r="IG88" s="14"/>
      <c r="IH88" s="14"/>
      <c r="II88" s="14"/>
      <c r="IJ88" s="14"/>
      <c r="IK88" s="14"/>
      <c r="IL88" s="14"/>
      <c r="IM88" s="14"/>
      <c r="IN88" s="14"/>
      <c r="IO88" s="14"/>
      <c r="IP88" s="14"/>
      <c r="IQ88" s="14"/>
      <c r="IR88" s="14"/>
      <c r="IS88" s="14"/>
      <c r="IT88" s="14"/>
      <c r="IU88" s="14"/>
    </row>
    <row r="89" spans="1:255" s="15" customFormat="1" ht="12" customHeight="1" x14ac:dyDescent="0.3">
      <c r="A89" s="43"/>
      <c r="B89" s="79" t="s">
        <v>27</v>
      </c>
      <c r="C89" s="128">
        <f>G62</f>
        <v>4670060</v>
      </c>
      <c r="D89" s="129">
        <f>(C89/C92)</f>
        <v>0.55543463807654148</v>
      </c>
      <c r="E89" s="77"/>
      <c r="F89" s="77"/>
      <c r="G89" s="68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  <c r="EK89" s="14"/>
      <c r="EL89" s="14"/>
      <c r="EM89" s="14"/>
      <c r="EN89" s="14"/>
      <c r="EO89" s="14"/>
      <c r="EP89" s="14"/>
      <c r="EQ89" s="14"/>
      <c r="ER89" s="14"/>
      <c r="ES89" s="14"/>
      <c r="ET89" s="14"/>
      <c r="EU89" s="14"/>
      <c r="EV89" s="14"/>
      <c r="EW89" s="14"/>
      <c r="EX89" s="14"/>
      <c r="EY89" s="14"/>
      <c r="EZ89" s="14"/>
      <c r="FA89" s="14"/>
      <c r="FB89" s="14"/>
      <c r="FC89" s="14"/>
      <c r="FD89" s="14"/>
      <c r="FE89" s="14"/>
      <c r="FF89" s="14"/>
      <c r="FG89" s="14"/>
      <c r="FH89" s="14"/>
      <c r="FI89" s="14"/>
      <c r="FJ89" s="14"/>
      <c r="FK89" s="14"/>
      <c r="FL89" s="14"/>
      <c r="FM89" s="14"/>
      <c r="FN89" s="14"/>
      <c r="FO89" s="14"/>
      <c r="FP89" s="14"/>
      <c r="FQ89" s="14"/>
      <c r="FR89" s="14"/>
      <c r="FS89" s="14"/>
      <c r="FT89" s="14"/>
      <c r="FU89" s="14"/>
      <c r="FV89" s="14"/>
      <c r="FW89" s="14"/>
      <c r="FX89" s="14"/>
      <c r="FY89" s="14"/>
      <c r="FZ89" s="14"/>
      <c r="GA89" s="14"/>
      <c r="GB89" s="14"/>
      <c r="GC89" s="14"/>
      <c r="GD89" s="14"/>
      <c r="GE89" s="14"/>
      <c r="GF89" s="14"/>
      <c r="GG89" s="14"/>
      <c r="GH89" s="14"/>
      <c r="GI89" s="14"/>
      <c r="GJ89" s="14"/>
      <c r="GK89" s="14"/>
      <c r="GL89" s="14"/>
      <c r="GM89" s="14"/>
      <c r="GN89" s="14"/>
      <c r="GO89" s="14"/>
      <c r="GP89" s="14"/>
      <c r="GQ89" s="14"/>
      <c r="GR89" s="14"/>
      <c r="GS89" s="14"/>
      <c r="GT89" s="14"/>
      <c r="GU89" s="14"/>
      <c r="GV89" s="14"/>
      <c r="GW89" s="14"/>
      <c r="GX89" s="14"/>
      <c r="GY89" s="14"/>
      <c r="GZ89" s="14"/>
      <c r="HA89" s="14"/>
      <c r="HB89" s="14"/>
      <c r="HC89" s="14"/>
      <c r="HD89" s="14"/>
      <c r="HE89" s="14"/>
      <c r="HF89" s="14"/>
      <c r="HG89" s="14"/>
      <c r="HH89" s="14"/>
      <c r="HI89" s="14"/>
      <c r="HJ89" s="14"/>
      <c r="HK89" s="14"/>
      <c r="HL89" s="14"/>
      <c r="HM89" s="14"/>
      <c r="HN89" s="14"/>
      <c r="HO89" s="14"/>
      <c r="HP89" s="14"/>
      <c r="HQ89" s="14"/>
      <c r="HR89" s="14"/>
      <c r="HS89" s="14"/>
      <c r="HT89" s="14"/>
      <c r="HU89" s="14"/>
      <c r="HV89" s="14"/>
      <c r="HW89" s="14"/>
      <c r="HX89" s="14"/>
      <c r="HY89" s="14"/>
      <c r="HZ89" s="14"/>
      <c r="IA89" s="14"/>
      <c r="IB89" s="14"/>
      <c r="IC89" s="14"/>
      <c r="ID89" s="14"/>
      <c r="IE89" s="14"/>
      <c r="IF89" s="14"/>
      <c r="IG89" s="14"/>
      <c r="IH89" s="14"/>
      <c r="II89" s="14"/>
      <c r="IJ89" s="14"/>
      <c r="IK89" s="14"/>
      <c r="IL89" s="14"/>
      <c r="IM89" s="14"/>
      <c r="IN89" s="14"/>
      <c r="IO89" s="14"/>
      <c r="IP89" s="14"/>
      <c r="IQ89" s="14"/>
      <c r="IR89" s="14"/>
      <c r="IS89" s="14"/>
      <c r="IT89" s="14"/>
      <c r="IU89" s="14"/>
    </row>
    <row r="90" spans="1:255" s="15" customFormat="1" ht="12" customHeight="1" x14ac:dyDescent="0.3">
      <c r="A90" s="43"/>
      <c r="B90" s="79" t="s">
        <v>55</v>
      </c>
      <c r="C90" s="134">
        <f>G67</f>
        <v>532500</v>
      </c>
      <c r="D90" s="129">
        <f>(C90/C92)</f>
        <v>6.3333007450816117E-2</v>
      </c>
      <c r="E90" s="80"/>
      <c r="F90" s="80"/>
      <c r="G90" s="68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  <c r="EK90" s="14"/>
      <c r="EL90" s="14"/>
      <c r="EM90" s="14"/>
      <c r="EN90" s="14"/>
      <c r="EO90" s="14"/>
      <c r="EP90" s="14"/>
      <c r="EQ90" s="14"/>
      <c r="ER90" s="14"/>
      <c r="ES90" s="14"/>
      <c r="ET90" s="14"/>
      <c r="EU90" s="14"/>
      <c r="EV90" s="14"/>
      <c r="EW90" s="14"/>
      <c r="EX90" s="14"/>
      <c r="EY90" s="14"/>
      <c r="EZ90" s="14"/>
      <c r="FA90" s="14"/>
      <c r="FB90" s="14"/>
      <c r="FC90" s="14"/>
      <c r="FD90" s="14"/>
      <c r="FE90" s="14"/>
      <c r="FF90" s="14"/>
      <c r="FG90" s="14"/>
      <c r="FH90" s="14"/>
      <c r="FI90" s="14"/>
      <c r="FJ90" s="14"/>
      <c r="FK90" s="14"/>
      <c r="FL90" s="14"/>
      <c r="FM90" s="14"/>
      <c r="FN90" s="14"/>
      <c r="FO90" s="14"/>
      <c r="FP90" s="14"/>
      <c r="FQ90" s="14"/>
      <c r="FR90" s="14"/>
      <c r="FS90" s="14"/>
      <c r="FT90" s="14"/>
      <c r="FU90" s="14"/>
      <c r="FV90" s="14"/>
      <c r="FW90" s="14"/>
      <c r="FX90" s="14"/>
      <c r="FY90" s="14"/>
      <c r="FZ90" s="14"/>
      <c r="GA90" s="14"/>
      <c r="GB90" s="14"/>
      <c r="GC90" s="14"/>
      <c r="GD90" s="14"/>
      <c r="GE90" s="14"/>
      <c r="GF90" s="14"/>
      <c r="GG90" s="14"/>
      <c r="GH90" s="14"/>
      <c r="GI90" s="14"/>
      <c r="GJ90" s="14"/>
      <c r="GK90" s="14"/>
      <c r="GL90" s="14"/>
      <c r="GM90" s="14"/>
      <c r="GN90" s="14"/>
      <c r="GO90" s="14"/>
      <c r="GP90" s="14"/>
      <c r="GQ90" s="14"/>
      <c r="GR90" s="14"/>
      <c r="GS90" s="14"/>
      <c r="GT90" s="14"/>
      <c r="GU90" s="14"/>
      <c r="GV90" s="14"/>
      <c r="GW90" s="14"/>
      <c r="GX90" s="14"/>
      <c r="GY90" s="14"/>
      <c r="GZ90" s="14"/>
      <c r="HA90" s="14"/>
      <c r="HB90" s="14"/>
      <c r="HC90" s="14"/>
      <c r="HD90" s="14"/>
      <c r="HE90" s="14"/>
      <c r="HF90" s="14"/>
      <c r="HG90" s="14"/>
      <c r="HH90" s="14"/>
      <c r="HI90" s="14"/>
      <c r="HJ90" s="14"/>
      <c r="HK90" s="14"/>
      <c r="HL90" s="14"/>
      <c r="HM90" s="14"/>
      <c r="HN90" s="14"/>
      <c r="HO90" s="14"/>
      <c r="HP90" s="14"/>
      <c r="HQ90" s="14"/>
      <c r="HR90" s="14"/>
      <c r="HS90" s="14"/>
      <c r="HT90" s="14"/>
      <c r="HU90" s="14"/>
      <c r="HV90" s="14"/>
      <c r="HW90" s="14"/>
      <c r="HX90" s="14"/>
      <c r="HY90" s="14"/>
      <c r="HZ90" s="14"/>
      <c r="IA90" s="14"/>
      <c r="IB90" s="14"/>
      <c r="IC90" s="14"/>
      <c r="ID90" s="14"/>
      <c r="IE90" s="14"/>
      <c r="IF90" s="14"/>
      <c r="IG90" s="14"/>
      <c r="IH90" s="14"/>
      <c r="II90" s="14"/>
      <c r="IJ90" s="14"/>
      <c r="IK90" s="14"/>
      <c r="IL90" s="14"/>
      <c r="IM90" s="14"/>
      <c r="IN90" s="14"/>
      <c r="IO90" s="14"/>
      <c r="IP90" s="14"/>
      <c r="IQ90" s="14"/>
      <c r="IR90" s="14"/>
      <c r="IS90" s="14"/>
      <c r="IT90" s="14"/>
      <c r="IU90" s="14"/>
    </row>
    <row r="91" spans="1:255" s="15" customFormat="1" ht="12" customHeight="1" x14ac:dyDescent="0.3">
      <c r="A91" s="43"/>
      <c r="B91" s="79" t="s">
        <v>56</v>
      </c>
      <c r="C91" s="134">
        <f>G70</f>
        <v>400378</v>
      </c>
      <c r="D91" s="129">
        <f>(C91/C92)</f>
        <v>4.7619047619047616E-2</v>
      </c>
      <c r="E91" s="80"/>
      <c r="F91" s="80"/>
      <c r="G91" s="68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  <c r="EJ91" s="14"/>
      <c r="EK91" s="14"/>
      <c r="EL91" s="14"/>
      <c r="EM91" s="14"/>
      <c r="EN91" s="14"/>
      <c r="EO91" s="14"/>
      <c r="EP91" s="14"/>
      <c r="EQ91" s="14"/>
      <c r="ER91" s="14"/>
      <c r="ES91" s="14"/>
      <c r="ET91" s="14"/>
      <c r="EU91" s="14"/>
      <c r="EV91" s="14"/>
      <c r="EW91" s="14"/>
      <c r="EX91" s="14"/>
      <c r="EY91" s="14"/>
      <c r="EZ91" s="14"/>
      <c r="FA91" s="14"/>
      <c r="FB91" s="14"/>
      <c r="FC91" s="14"/>
      <c r="FD91" s="14"/>
      <c r="FE91" s="14"/>
      <c r="FF91" s="14"/>
      <c r="FG91" s="14"/>
      <c r="FH91" s="14"/>
      <c r="FI91" s="14"/>
      <c r="FJ91" s="14"/>
      <c r="FK91" s="14"/>
      <c r="FL91" s="14"/>
      <c r="FM91" s="14"/>
      <c r="FN91" s="14"/>
      <c r="FO91" s="14"/>
      <c r="FP91" s="14"/>
      <c r="FQ91" s="14"/>
      <c r="FR91" s="14"/>
      <c r="FS91" s="14"/>
      <c r="FT91" s="14"/>
      <c r="FU91" s="14"/>
      <c r="FV91" s="14"/>
      <c r="FW91" s="14"/>
      <c r="FX91" s="14"/>
      <c r="FY91" s="14"/>
      <c r="FZ91" s="14"/>
      <c r="GA91" s="14"/>
      <c r="GB91" s="14"/>
      <c r="GC91" s="14"/>
      <c r="GD91" s="14"/>
      <c r="GE91" s="14"/>
      <c r="GF91" s="14"/>
      <c r="GG91" s="14"/>
      <c r="GH91" s="14"/>
      <c r="GI91" s="14"/>
      <c r="GJ91" s="14"/>
      <c r="GK91" s="14"/>
      <c r="GL91" s="14"/>
      <c r="GM91" s="14"/>
      <c r="GN91" s="14"/>
      <c r="GO91" s="14"/>
      <c r="GP91" s="14"/>
      <c r="GQ91" s="14"/>
      <c r="GR91" s="14"/>
      <c r="GS91" s="14"/>
      <c r="GT91" s="14"/>
      <c r="GU91" s="14"/>
      <c r="GV91" s="14"/>
      <c r="GW91" s="14"/>
      <c r="GX91" s="14"/>
      <c r="GY91" s="14"/>
      <c r="GZ91" s="14"/>
      <c r="HA91" s="14"/>
      <c r="HB91" s="14"/>
      <c r="HC91" s="14"/>
      <c r="HD91" s="14"/>
      <c r="HE91" s="14"/>
      <c r="HF91" s="14"/>
      <c r="HG91" s="14"/>
      <c r="HH91" s="14"/>
      <c r="HI91" s="14"/>
      <c r="HJ91" s="14"/>
      <c r="HK91" s="14"/>
      <c r="HL91" s="14"/>
      <c r="HM91" s="14"/>
      <c r="HN91" s="14"/>
      <c r="HO91" s="14"/>
      <c r="HP91" s="14"/>
      <c r="HQ91" s="14"/>
      <c r="HR91" s="14"/>
      <c r="HS91" s="14"/>
      <c r="HT91" s="14"/>
      <c r="HU91" s="14"/>
      <c r="HV91" s="14"/>
      <c r="HW91" s="14"/>
      <c r="HX91" s="14"/>
      <c r="HY91" s="14"/>
      <c r="HZ91" s="14"/>
      <c r="IA91" s="14"/>
      <c r="IB91" s="14"/>
      <c r="IC91" s="14"/>
      <c r="ID91" s="14"/>
      <c r="IE91" s="14"/>
      <c r="IF91" s="14"/>
      <c r="IG91" s="14"/>
      <c r="IH91" s="14"/>
      <c r="II91" s="14"/>
      <c r="IJ91" s="14"/>
      <c r="IK91" s="14"/>
      <c r="IL91" s="14"/>
      <c r="IM91" s="14"/>
      <c r="IN91" s="14"/>
      <c r="IO91" s="14"/>
      <c r="IP91" s="14"/>
      <c r="IQ91" s="14"/>
      <c r="IR91" s="14"/>
      <c r="IS91" s="14"/>
      <c r="IT91" s="14"/>
      <c r="IU91" s="14"/>
    </row>
    <row r="92" spans="1:255" s="15" customFormat="1" ht="12.75" customHeight="1" thickBot="1" x14ac:dyDescent="0.35">
      <c r="A92" s="43"/>
      <c r="B92" s="81" t="s">
        <v>57</v>
      </c>
      <c r="C92" s="135">
        <f>SUM(C86:C91)</f>
        <v>8407938</v>
      </c>
      <c r="D92" s="131">
        <f>SUM(D86:D91)</f>
        <v>1</v>
      </c>
      <c r="E92" s="80"/>
      <c r="F92" s="80"/>
      <c r="G92" s="68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  <c r="EL92" s="14"/>
      <c r="EM92" s="14"/>
      <c r="EN92" s="14"/>
      <c r="EO92" s="14"/>
      <c r="EP92" s="14"/>
      <c r="EQ92" s="14"/>
      <c r="ER92" s="14"/>
      <c r="ES92" s="14"/>
      <c r="ET92" s="14"/>
      <c r="EU92" s="14"/>
      <c r="EV92" s="14"/>
      <c r="EW92" s="14"/>
      <c r="EX92" s="14"/>
      <c r="EY92" s="14"/>
      <c r="EZ92" s="14"/>
      <c r="FA92" s="14"/>
      <c r="FB92" s="14"/>
      <c r="FC92" s="14"/>
      <c r="FD92" s="14"/>
      <c r="FE92" s="14"/>
      <c r="FF92" s="14"/>
      <c r="FG92" s="14"/>
      <c r="FH92" s="14"/>
      <c r="FI92" s="14"/>
      <c r="FJ92" s="14"/>
      <c r="FK92" s="14"/>
      <c r="FL92" s="14"/>
      <c r="FM92" s="14"/>
      <c r="FN92" s="14"/>
      <c r="FO92" s="14"/>
      <c r="FP92" s="14"/>
      <c r="FQ92" s="14"/>
      <c r="FR92" s="14"/>
      <c r="FS92" s="14"/>
      <c r="FT92" s="14"/>
      <c r="FU92" s="14"/>
      <c r="FV92" s="14"/>
      <c r="FW92" s="14"/>
      <c r="FX92" s="14"/>
      <c r="FY92" s="14"/>
      <c r="FZ92" s="14"/>
      <c r="GA92" s="14"/>
      <c r="GB92" s="14"/>
      <c r="GC92" s="14"/>
      <c r="GD92" s="14"/>
      <c r="GE92" s="14"/>
      <c r="GF92" s="14"/>
      <c r="GG92" s="14"/>
      <c r="GH92" s="14"/>
      <c r="GI92" s="14"/>
      <c r="GJ92" s="14"/>
      <c r="GK92" s="14"/>
      <c r="GL92" s="14"/>
      <c r="GM92" s="14"/>
      <c r="GN92" s="14"/>
      <c r="GO92" s="14"/>
      <c r="GP92" s="14"/>
      <c r="GQ92" s="14"/>
      <c r="GR92" s="14"/>
      <c r="GS92" s="14"/>
      <c r="GT92" s="14"/>
      <c r="GU92" s="14"/>
      <c r="GV92" s="14"/>
      <c r="GW92" s="14"/>
      <c r="GX92" s="14"/>
      <c r="GY92" s="14"/>
      <c r="GZ92" s="14"/>
      <c r="HA92" s="14"/>
      <c r="HB92" s="14"/>
      <c r="HC92" s="14"/>
      <c r="HD92" s="14"/>
      <c r="HE92" s="14"/>
      <c r="HF92" s="14"/>
      <c r="HG92" s="14"/>
      <c r="HH92" s="14"/>
      <c r="HI92" s="14"/>
      <c r="HJ92" s="14"/>
      <c r="HK92" s="14"/>
      <c r="HL92" s="14"/>
      <c r="HM92" s="14"/>
      <c r="HN92" s="14"/>
      <c r="HO92" s="14"/>
      <c r="HP92" s="14"/>
      <c r="HQ92" s="14"/>
      <c r="HR92" s="14"/>
      <c r="HS92" s="14"/>
      <c r="HT92" s="14"/>
      <c r="HU92" s="14"/>
      <c r="HV92" s="14"/>
      <c r="HW92" s="14"/>
      <c r="HX92" s="14"/>
      <c r="HY92" s="14"/>
      <c r="HZ92" s="14"/>
      <c r="IA92" s="14"/>
      <c r="IB92" s="14"/>
      <c r="IC92" s="14"/>
      <c r="ID92" s="14"/>
      <c r="IE92" s="14"/>
      <c r="IF92" s="14"/>
      <c r="IG92" s="14"/>
      <c r="IH92" s="14"/>
      <c r="II92" s="14"/>
      <c r="IJ92" s="14"/>
      <c r="IK92" s="14"/>
      <c r="IL92" s="14"/>
      <c r="IM92" s="14"/>
      <c r="IN92" s="14"/>
      <c r="IO92" s="14"/>
      <c r="IP92" s="14"/>
      <c r="IQ92" s="14"/>
      <c r="IR92" s="14"/>
      <c r="IS92" s="14"/>
      <c r="IT92" s="14"/>
      <c r="IU92" s="14"/>
    </row>
    <row r="93" spans="1:255" s="15" customFormat="1" ht="12" customHeight="1" x14ac:dyDescent="0.3">
      <c r="A93" s="43"/>
      <c r="B93" s="69"/>
      <c r="C93" s="67"/>
      <c r="D93" s="67"/>
      <c r="E93" s="67"/>
      <c r="F93" s="67"/>
      <c r="G93" s="68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  <c r="EK93" s="14"/>
      <c r="EL93" s="14"/>
      <c r="EM93" s="14"/>
      <c r="EN93" s="14"/>
      <c r="EO93" s="14"/>
      <c r="EP93" s="14"/>
      <c r="EQ93" s="14"/>
      <c r="ER93" s="14"/>
      <c r="ES93" s="14"/>
      <c r="ET93" s="14"/>
      <c r="EU93" s="14"/>
      <c r="EV93" s="14"/>
      <c r="EW93" s="14"/>
      <c r="EX93" s="14"/>
      <c r="EY93" s="14"/>
      <c r="EZ93" s="14"/>
      <c r="FA93" s="14"/>
      <c r="FB93" s="14"/>
      <c r="FC93" s="14"/>
      <c r="FD93" s="14"/>
      <c r="FE93" s="14"/>
      <c r="FF93" s="14"/>
      <c r="FG93" s="14"/>
      <c r="FH93" s="14"/>
      <c r="FI93" s="14"/>
      <c r="FJ93" s="14"/>
      <c r="FK93" s="14"/>
      <c r="FL93" s="14"/>
      <c r="FM93" s="14"/>
      <c r="FN93" s="14"/>
      <c r="FO93" s="14"/>
      <c r="FP93" s="14"/>
      <c r="FQ93" s="14"/>
      <c r="FR93" s="14"/>
      <c r="FS93" s="14"/>
      <c r="FT93" s="14"/>
      <c r="FU93" s="14"/>
      <c r="FV93" s="14"/>
      <c r="FW93" s="14"/>
      <c r="FX93" s="14"/>
      <c r="FY93" s="14"/>
      <c r="FZ93" s="14"/>
      <c r="GA93" s="14"/>
      <c r="GB93" s="14"/>
      <c r="GC93" s="14"/>
      <c r="GD93" s="14"/>
      <c r="GE93" s="14"/>
      <c r="GF93" s="14"/>
      <c r="GG93" s="14"/>
      <c r="GH93" s="14"/>
      <c r="GI93" s="14"/>
      <c r="GJ93" s="14"/>
      <c r="GK93" s="14"/>
      <c r="GL93" s="14"/>
      <c r="GM93" s="14"/>
      <c r="GN93" s="14"/>
      <c r="GO93" s="14"/>
      <c r="GP93" s="14"/>
      <c r="GQ93" s="14"/>
      <c r="GR93" s="14"/>
      <c r="GS93" s="14"/>
      <c r="GT93" s="14"/>
      <c r="GU93" s="14"/>
      <c r="GV93" s="14"/>
      <c r="GW93" s="14"/>
      <c r="GX93" s="14"/>
      <c r="GY93" s="14"/>
      <c r="GZ93" s="14"/>
      <c r="HA93" s="14"/>
      <c r="HB93" s="14"/>
      <c r="HC93" s="14"/>
      <c r="HD93" s="14"/>
      <c r="HE93" s="14"/>
      <c r="HF93" s="14"/>
      <c r="HG93" s="14"/>
      <c r="HH93" s="14"/>
      <c r="HI93" s="14"/>
      <c r="HJ93" s="14"/>
      <c r="HK93" s="14"/>
      <c r="HL93" s="14"/>
      <c r="HM93" s="14"/>
      <c r="HN93" s="14"/>
      <c r="HO93" s="14"/>
      <c r="HP93" s="14"/>
      <c r="HQ93" s="14"/>
      <c r="HR93" s="14"/>
      <c r="HS93" s="14"/>
      <c r="HT93" s="14"/>
      <c r="HU93" s="14"/>
      <c r="HV93" s="14"/>
      <c r="HW93" s="14"/>
      <c r="HX93" s="14"/>
      <c r="HY93" s="14"/>
      <c r="HZ93" s="14"/>
      <c r="IA93" s="14"/>
      <c r="IB93" s="14"/>
      <c r="IC93" s="14"/>
      <c r="ID93" s="14"/>
      <c r="IE93" s="14"/>
      <c r="IF93" s="14"/>
      <c r="IG93" s="14"/>
      <c r="IH93" s="14"/>
      <c r="II93" s="14"/>
      <c r="IJ93" s="14"/>
      <c r="IK93" s="14"/>
      <c r="IL93" s="14"/>
      <c r="IM93" s="14"/>
      <c r="IN93" s="14"/>
      <c r="IO93" s="14"/>
      <c r="IP93" s="14"/>
      <c r="IQ93" s="14"/>
      <c r="IR93" s="14"/>
      <c r="IS93" s="14"/>
      <c r="IT93" s="14"/>
      <c r="IU93" s="14"/>
    </row>
    <row r="94" spans="1:255" s="15" customFormat="1" ht="12.75" customHeight="1" x14ac:dyDescent="0.3">
      <c r="A94" s="43"/>
      <c r="B94" s="83"/>
      <c r="C94" s="67"/>
      <c r="D94" s="67"/>
      <c r="E94" s="67"/>
      <c r="F94" s="67"/>
      <c r="G94" s="68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  <c r="FY94" s="14"/>
      <c r="FZ94" s="14"/>
      <c r="GA94" s="14"/>
      <c r="GB94" s="14"/>
      <c r="GC94" s="14"/>
      <c r="GD94" s="14"/>
      <c r="GE94" s="14"/>
      <c r="GF94" s="14"/>
      <c r="GG94" s="14"/>
      <c r="GH94" s="14"/>
      <c r="GI94" s="14"/>
      <c r="GJ94" s="14"/>
      <c r="GK94" s="14"/>
      <c r="GL94" s="14"/>
      <c r="GM94" s="14"/>
      <c r="GN94" s="14"/>
      <c r="GO94" s="14"/>
      <c r="GP94" s="14"/>
      <c r="GQ94" s="14"/>
      <c r="GR94" s="14"/>
      <c r="GS94" s="14"/>
      <c r="GT94" s="14"/>
      <c r="GU94" s="14"/>
      <c r="GV94" s="14"/>
      <c r="GW94" s="14"/>
      <c r="GX94" s="14"/>
      <c r="GY94" s="14"/>
      <c r="GZ94" s="14"/>
      <c r="HA94" s="14"/>
      <c r="HB94" s="14"/>
      <c r="HC94" s="14"/>
      <c r="HD94" s="14"/>
      <c r="HE94" s="14"/>
      <c r="HF94" s="14"/>
      <c r="HG94" s="14"/>
      <c r="HH94" s="14"/>
      <c r="HI94" s="14"/>
      <c r="HJ94" s="14"/>
      <c r="HK94" s="14"/>
      <c r="HL94" s="14"/>
      <c r="HM94" s="14"/>
      <c r="HN94" s="14"/>
      <c r="HO94" s="14"/>
      <c r="HP94" s="14"/>
      <c r="HQ94" s="14"/>
      <c r="HR94" s="14"/>
      <c r="HS94" s="14"/>
      <c r="HT94" s="14"/>
      <c r="HU94" s="14"/>
      <c r="HV94" s="14"/>
      <c r="HW94" s="14"/>
      <c r="HX94" s="14"/>
      <c r="HY94" s="14"/>
      <c r="HZ94" s="14"/>
      <c r="IA94" s="14"/>
      <c r="IB94" s="14"/>
      <c r="IC94" s="14"/>
      <c r="ID94" s="14"/>
      <c r="IE94" s="14"/>
      <c r="IF94" s="14"/>
      <c r="IG94" s="14"/>
      <c r="IH94" s="14"/>
      <c r="II94" s="14"/>
      <c r="IJ94" s="14"/>
      <c r="IK94" s="14"/>
      <c r="IL94" s="14"/>
      <c r="IM94" s="14"/>
      <c r="IN94" s="14"/>
      <c r="IO94" s="14"/>
      <c r="IP94" s="14"/>
      <c r="IQ94" s="14"/>
      <c r="IR94" s="14"/>
      <c r="IS94" s="14"/>
      <c r="IT94" s="14"/>
      <c r="IU94" s="14"/>
    </row>
    <row r="95" spans="1:255" s="15" customFormat="1" ht="12" customHeight="1" thickBot="1" x14ac:dyDescent="0.35">
      <c r="A95" s="84"/>
      <c r="B95" s="85"/>
      <c r="C95" s="86" t="s">
        <v>58</v>
      </c>
      <c r="D95" s="87"/>
      <c r="E95" s="88"/>
      <c r="F95" s="89"/>
      <c r="G95" s="68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  <c r="EJ95" s="14"/>
      <c r="EK95" s="14"/>
      <c r="EL95" s="14"/>
      <c r="EM95" s="14"/>
      <c r="EN95" s="14"/>
      <c r="EO95" s="14"/>
      <c r="EP95" s="14"/>
      <c r="EQ95" s="14"/>
      <c r="ER95" s="14"/>
      <c r="ES95" s="14"/>
      <c r="ET95" s="14"/>
      <c r="EU95" s="14"/>
      <c r="EV95" s="14"/>
      <c r="EW95" s="14"/>
      <c r="EX95" s="14"/>
      <c r="EY95" s="14"/>
      <c r="EZ95" s="14"/>
      <c r="FA95" s="14"/>
      <c r="FB95" s="14"/>
      <c r="FC95" s="14"/>
      <c r="FD95" s="14"/>
      <c r="FE95" s="14"/>
      <c r="FF95" s="14"/>
      <c r="FG95" s="14"/>
      <c r="FH95" s="14"/>
      <c r="FI95" s="14"/>
      <c r="FJ95" s="14"/>
      <c r="FK95" s="14"/>
      <c r="FL95" s="14"/>
      <c r="FM95" s="14"/>
      <c r="FN95" s="14"/>
      <c r="FO95" s="14"/>
      <c r="FP95" s="14"/>
      <c r="FQ95" s="14"/>
      <c r="FR95" s="14"/>
      <c r="FS95" s="14"/>
      <c r="FT95" s="14"/>
      <c r="FU95" s="14"/>
      <c r="FV95" s="14"/>
      <c r="FW95" s="14"/>
      <c r="FX95" s="14"/>
      <c r="FY95" s="14"/>
      <c r="FZ95" s="14"/>
      <c r="GA95" s="14"/>
      <c r="GB95" s="14"/>
      <c r="GC95" s="14"/>
      <c r="GD95" s="14"/>
      <c r="GE95" s="14"/>
      <c r="GF95" s="14"/>
      <c r="GG95" s="14"/>
      <c r="GH95" s="14"/>
      <c r="GI95" s="14"/>
      <c r="GJ95" s="14"/>
      <c r="GK95" s="14"/>
      <c r="GL95" s="14"/>
      <c r="GM95" s="14"/>
      <c r="GN95" s="14"/>
      <c r="GO95" s="14"/>
      <c r="GP95" s="14"/>
      <c r="GQ95" s="14"/>
      <c r="GR95" s="14"/>
      <c r="GS95" s="14"/>
      <c r="GT95" s="14"/>
      <c r="GU95" s="14"/>
      <c r="GV95" s="14"/>
      <c r="GW95" s="14"/>
      <c r="GX95" s="14"/>
      <c r="GY95" s="14"/>
      <c r="GZ95" s="14"/>
      <c r="HA95" s="14"/>
      <c r="HB95" s="14"/>
      <c r="HC95" s="14"/>
      <c r="HD95" s="14"/>
      <c r="HE95" s="14"/>
      <c r="HF95" s="14"/>
      <c r="HG95" s="14"/>
      <c r="HH95" s="14"/>
      <c r="HI95" s="14"/>
      <c r="HJ95" s="14"/>
      <c r="HK95" s="14"/>
      <c r="HL95" s="14"/>
      <c r="HM95" s="14"/>
      <c r="HN95" s="14"/>
      <c r="HO95" s="14"/>
      <c r="HP95" s="14"/>
      <c r="HQ95" s="14"/>
      <c r="HR95" s="14"/>
      <c r="HS95" s="14"/>
      <c r="HT95" s="14"/>
      <c r="HU95" s="14"/>
      <c r="HV95" s="14"/>
      <c r="HW95" s="14"/>
      <c r="HX95" s="14"/>
      <c r="HY95" s="14"/>
      <c r="HZ95" s="14"/>
      <c r="IA95" s="14"/>
      <c r="IB95" s="14"/>
      <c r="IC95" s="14"/>
      <c r="ID95" s="14"/>
      <c r="IE95" s="14"/>
      <c r="IF95" s="14"/>
      <c r="IG95" s="14"/>
      <c r="IH95" s="14"/>
      <c r="II95" s="14"/>
      <c r="IJ95" s="14"/>
      <c r="IK95" s="14"/>
      <c r="IL95" s="14"/>
      <c r="IM95" s="14"/>
      <c r="IN95" s="14"/>
      <c r="IO95" s="14"/>
      <c r="IP95" s="14"/>
      <c r="IQ95" s="14"/>
      <c r="IR95" s="14"/>
      <c r="IS95" s="14"/>
      <c r="IT95" s="14"/>
      <c r="IU95" s="14"/>
    </row>
    <row r="96" spans="1:255" s="15" customFormat="1" ht="12" customHeight="1" x14ac:dyDescent="0.3">
      <c r="A96" s="43"/>
      <c r="B96" s="97" t="s">
        <v>113</v>
      </c>
      <c r="C96" s="95">
        <v>39000</v>
      </c>
      <c r="D96" s="95">
        <v>40000</v>
      </c>
      <c r="E96" s="96">
        <v>41000</v>
      </c>
      <c r="F96" s="90"/>
      <c r="G96" s="91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  <c r="GI96" s="14"/>
      <c r="GJ96" s="14"/>
      <c r="GK96" s="14"/>
      <c r="GL96" s="14"/>
      <c r="GM96" s="14"/>
      <c r="GN96" s="14"/>
      <c r="GO96" s="14"/>
      <c r="GP96" s="14"/>
      <c r="GQ96" s="14"/>
      <c r="GR96" s="14"/>
      <c r="GS96" s="14"/>
      <c r="GT96" s="14"/>
      <c r="GU96" s="14"/>
      <c r="GV96" s="14"/>
      <c r="GW96" s="14"/>
      <c r="GX96" s="14"/>
      <c r="GY96" s="14"/>
      <c r="GZ96" s="14"/>
      <c r="HA96" s="14"/>
      <c r="HB96" s="14"/>
      <c r="HC96" s="14"/>
      <c r="HD96" s="14"/>
      <c r="HE96" s="14"/>
      <c r="HF96" s="14"/>
      <c r="HG96" s="14"/>
      <c r="HH96" s="14"/>
      <c r="HI96" s="14"/>
      <c r="HJ96" s="14"/>
      <c r="HK96" s="14"/>
      <c r="HL96" s="14"/>
      <c r="HM96" s="14"/>
      <c r="HN96" s="14"/>
      <c r="HO96" s="14"/>
      <c r="HP96" s="14"/>
      <c r="HQ96" s="14"/>
      <c r="HR96" s="14"/>
      <c r="HS96" s="14"/>
      <c r="HT96" s="14"/>
      <c r="HU96" s="14"/>
      <c r="HV96" s="14"/>
      <c r="HW96" s="14"/>
      <c r="HX96" s="14"/>
      <c r="HY96" s="14"/>
      <c r="HZ96" s="14"/>
      <c r="IA96" s="14"/>
      <c r="IB96" s="14"/>
      <c r="IC96" s="14"/>
      <c r="ID96" s="14"/>
      <c r="IE96" s="14"/>
      <c r="IF96" s="14"/>
      <c r="IG96" s="14"/>
      <c r="IH96" s="14"/>
      <c r="II96" s="14"/>
      <c r="IJ96" s="14"/>
      <c r="IK96" s="14"/>
      <c r="IL96" s="14"/>
      <c r="IM96" s="14"/>
      <c r="IN96" s="14"/>
      <c r="IO96" s="14"/>
      <c r="IP96" s="14"/>
      <c r="IQ96" s="14"/>
      <c r="IR96" s="14"/>
      <c r="IS96" s="14"/>
      <c r="IT96" s="14"/>
      <c r="IU96" s="14"/>
    </row>
    <row r="97" spans="1:255" s="15" customFormat="1" ht="12.75" customHeight="1" thickBot="1" x14ac:dyDescent="0.35">
      <c r="A97" s="43"/>
      <c r="B97" s="81" t="s">
        <v>77</v>
      </c>
      <c r="C97" s="82">
        <f>(G71/C96)</f>
        <v>215.58815384615386</v>
      </c>
      <c r="D97" s="82">
        <f>(G71/D96)</f>
        <v>210.19845000000001</v>
      </c>
      <c r="E97" s="92">
        <f>(G71/E96)</f>
        <v>205.07165853658537</v>
      </c>
      <c r="F97" s="90"/>
      <c r="G97" s="91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14"/>
      <c r="FG97" s="14"/>
      <c r="FH97" s="14"/>
      <c r="FI97" s="14"/>
      <c r="FJ97" s="14"/>
      <c r="FK97" s="14"/>
      <c r="FL97" s="14"/>
      <c r="FM97" s="14"/>
      <c r="FN97" s="14"/>
      <c r="FO97" s="14"/>
      <c r="FP97" s="14"/>
      <c r="FQ97" s="14"/>
      <c r="FR97" s="14"/>
      <c r="FS97" s="14"/>
      <c r="FT97" s="14"/>
      <c r="FU97" s="14"/>
      <c r="FV97" s="14"/>
      <c r="FW97" s="14"/>
      <c r="FX97" s="14"/>
      <c r="FY97" s="14"/>
      <c r="FZ97" s="14"/>
      <c r="GA97" s="14"/>
      <c r="GB97" s="14"/>
      <c r="GC97" s="14"/>
      <c r="GD97" s="14"/>
      <c r="GE97" s="14"/>
      <c r="GF97" s="14"/>
      <c r="GG97" s="14"/>
      <c r="GH97" s="14"/>
      <c r="GI97" s="14"/>
      <c r="GJ97" s="14"/>
      <c r="GK97" s="14"/>
      <c r="GL97" s="14"/>
      <c r="GM97" s="14"/>
      <c r="GN97" s="14"/>
      <c r="GO97" s="14"/>
      <c r="GP97" s="14"/>
      <c r="GQ97" s="14"/>
      <c r="GR97" s="14"/>
      <c r="GS97" s="14"/>
      <c r="GT97" s="14"/>
      <c r="GU97" s="14"/>
      <c r="GV97" s="14"/>
      <c r="GW97" s="14"/>
      <c r="GX97" s="14"/>
      <c r="GY97" s="14"/>
      <c r="GZ97" s="14"/>
      <c r="HA97" s="14"/>
      <c r="HB97" s="14"/>
      <c r="HC97" s="14"/>
      <c r="HD97" s="14"/>
      <c r="HE97" s="14"/>
      <c r="HF97" s="14"/>
      <c r="HG97" s="14"/>
      <c r="HH97" s="14"/>
      <c r="HI97" s="14"/>
      <c r="HJ97" s="14"/>
      <c r="HK97" s="14"/>
      <c r="HL97" s="14"/>
      <c r="HM97" s="14"/>
      <c r="HN97" s="14"/>
      <c r="HO97" s="14"/>
      <c r="HP97" s="14"/>
      <c r="HQ97" s="14"/>
      <c r="HR97" s="14"/>
      <c r="HS97" s="14"/>
      <c r="HT97" s="14"/>
      <c r="HU97" s="14"/>
      <c r="HV97" s="14"/>
      <c r="HW97" s="14"/>
      <c r="HX97" s="14"/>
      <c r="HY97" s="14"/>
      <c r="HZ97" s="14"/>
      <c r="IA97" s="14"/>
      <c r="IB97" s="14"/>
      <c r="IC97" s="14"/>
      <c r="ID97" s="14"/>
      <c r="IE97" s="14"/>
      <c r="IF97" s="14"/>
      <c r="IG97" s="14"/>
      <c r="IH97" s="14"/>
      <c r="II97" s="14"/>
      <c r="IJ97" s="14"/>
      <c r="IK97" s="14"/>
      <c r="IL97" s="14"/>
      <c r="IM97" s="14"/>
      <c r="IN97" s="14"/>
      <c r="IO97" s="14"/>
      <c r="IP97" s="14"/>
      <c r="IQ97" s="14"/>
      <c r="IR97" s="14"/>
      <c r="IS97" s="14"/>
      <c r="IT97" s="14"/>
      <c r="IU97" s="14"/>
    </row>
    <row r="98" spans="1:255" s="15" customFormat="1" ht="15.6" customHeight="1" x14ac:dyDescent="0.3">
      <c r="A98" s="43"/>
      <c r="B98" s="157" t="s">
        <v>59</v>
      </c>
      <c r="C98" s="157"/>
      <c r="D98" s="157"/>
      <c r="E98" s="157"/>
      <c r="F98" s="69"/>
      <c r="G98" s="69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  <c r="EJ98" s="14"/>
      <c r="EK98" s="14"/>
      <c r="EL98" s="14"/>
      <c r="EM98" s="14"/>
      <c r="EN98" s="14"/>
      <c r="EO98" s="14"/>
      <c r="EP98" s="14"/>
      <c r="EQ98" s="14"/>
      <c r="ER98" s="14"/>
      <c r="ES98" s="14"/>
      <c r="ET98" s="14"/>
      <c r="EU98" s="14"/>
      <c r="EV98" s="14"/>
      <c r="EW98" s="14"/>
      <c r="EX98" s="14"/>
      <c r="EY98" s="14"/>
      <c r="EZ98" s="14"/>
      <c r="FA98" s="14"/>
      <c r="FB98" s="14"/>
      <c r="FC98" s="14"/>
      <c r="FD98" s="14"/>
      <c r="FE98" s="14"/>
      <c r="FF98" s="14"/>
      <c r="FG98" s="14"/>
      <c r="FH98" s="14"/>
      <c r="FI98" s="14"/>
      <c r="FJ98" s="14"/>
      <c r="FK98" s="14"/>
      <c r="FL98" s="14"/>
      <c r="FM98" s="14"/>
      <c r="FN98" s="14"/>
      <c r="FO98" s="14"/>
      <c r="FP98" s="14"/>
      <c r="FQ98" s="14"/>
      <c r="FR98" s="14"/>
      <c r="FS98" s="14"/>
      <c r="FT98" s="14"/>
      <c r="FU98" s="14"/>
      <c r="FV98" s="14"/>
      <c r="FW98" s="14"/>
      <c r="FX98" s="14"/>
      <c r="FY98" s="14"/>
      <c r="FZ98" s="14"/>
      <c r="GA98" s="14"/>
      <c r="GB98" s="14"/>
      <c r="GC98" s="14"/>
      <c r="GD98" s="14"/>
      <c r="GE98" s="14"/>
      <c r="GF98" s="14"/>
      <c r="GG98" s="14"/>
      <c r="GH98" s="14"/>
      <c r="GI98" s="14"/>
      <c r="GJ98" s="14"/>
      <c r="GK98" s="14"/>
      <c r="GL98" s="14"/>
      <c r="GM98" s="14"/>
      <c r="GN98" s="14"/>
      <c r="GO98" s="14"/>
      <c r="GP98" s="14"/>
      <c r="GQ98" s="14"/>
      <c r="GR98" s="14"/>
      <c r="GS98" s="14"/>
      <c r="GT98" s="14"/>
      <c r="GU98" s="14"/>
      <c r="GV98" s="14"/>
      <c r="GW98" s="14"/>
      <c r="GX98" s="14"/>
      <c r="GY98" s="14"/>
      <c r="GZ98" s="14"/>
      <c r="HA98" s="14"/>
      <c r="HB98" s="14"/>
      <c r="HC98" s="14"/>
      <c r="HD98" s="14"/>
      <c r="HE98" s="14"/>
      <c r="HF98" s="14"/>
      <c r="HG98" s="14"/>
      <c r="HH98" s="14"/>
      <c r="HI98" s="14"/>
      <c r="HJ98" s="14"/>
      <c r="HK98" s="14"/>
      <c r="HL98" s="14"/>
      <c r="HM98" s="14"/>
      <c r="HN98" s="14"/>
      <c r="HO98" s="14"/>
      <c r="HP98" s="14"/>
      <c r="HQ98" s="14"/>
      <c r="HR98" s="14"/>
      <c r="HS98" s="14"/>
      <c r="HT98" s="14"/>
      <c r="HU98" s="14"/>
      <c r="HV98" s="14"/>
      <c r="HW98" s="14"/>
      <c r="HX98" s="14"/>
      <c r="HY98" s="14"/>
      <c r="HZ98" s="14"/>
      <c r="IA98" s="14"/>
      <c r="IB98" s="14"/>
      <c r="IC98" s="14"/>
      <c r="ID98" s="14"/>
      <c r="IE98" s="14"/>
      <c r="IF98" s="14"/>
      <c r="IG98" s="14"/>
      <c r="IH98" s="14"/>
      <c r="II98" s="14"/>
      <c r="IJ98" s="14"/>
      <c r="IK98" s="14"/>
      <c r="IL98" s="14"/>
      <c r="IM98" s="14"/>
      <c r="IN98" s="14"/>
      <c r="IO98" s="14"/>
      <c r="IP98" s="14"/>
      <c r="IQ98" s="14"/>
      <c r="IR98" s="14"/>
      <c r="IS98" s="14"/>
      <c r="IT98" s="14"/>
      <c r="IU98" s="14"/>
    </row>
    <row r="99" spans="1:255" s="15" customFormat="1" ht="11.25" customHeight="1" x14ac:dyDescent="0.3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  <c r="EK99" s="14"/>
      <c r="EL99" s="14"/>
      <c r="EM99" s="14"/>
      <c r="EN99" s="14"/>
      <c r="EO99" s="14"/>
      <c r="EP99" s="14"/>
      <c r="EQ99" s="14"/>
      <c r="ER99" s="14"/>
      <c r="ES99" s="14"/>
      <c r="ET99" s="14"/>
      <c r="EU99" s="14"/>
      <c r="EV99" s="14"/>
      <c r="EW99" s="14"/>
      <c r="EX99" s="14"/>
      <c r="EY99" s="14"/>
      <c r="EZ99" s="14"/>
      <c r="FA99" s="14"/>
      <c r="FB99" s="14"/>
      <c r="FC99" s="14"/>
      <c r="FD99" s="14"/>
      <c r="FE99" s="14"/>
      <c r="FF99" s="14"/>
      <c r="FG99" s="14"/>
      <c r="FH99" s="14"/>
      <c r="FI99" s="14"/>
      <c r="FJ99" s="14"/>
      <c r="FK99" s="14"/>
      <c r="FL99" s="14"/>
      <c r="FM99" s="14"/>
      <c r="FN99" s="14"/>
      <c r="FO99" s="14"/>
      <c r="FP99" s="14"/>
      <c r="FQ99" s="14"/>
      <c r="FR99" s="14"/>
      <c r="FS99" s="14"/>
      <c r="FT99" s="14"/>
      <c r="FU99" s="14"/>
      <c r="FV99" s="14"/>
      <c r="FW99" s="14"/>
      <c r="FX99" s="14"/>
      <c r="FY99" s="14"/>
      <c r="FZ99" s="14"/>
      <c r="GA99" s="14"/>
      <c r="GB99" s="14"/>
      <c r="GC99" s="14"/>
      <c r="GD99" s="14"/>
      <c r="GE99" s="14"/>
      <c r="GF99" s="14"/>
      <c r="GG99" s="14"/>
      <c r="GH99" s="14"/>
      <c r="GI99" s="14"/>
      <c r="GJ99" s="14"/>
      <c r="GK99" s="14"/>
      <c r="GL99" s="14"/>
      <c r="GM99" s="14"/>
      <c r="GN99" s="14"/>
      <c r="GO99" s="14"/>
      <c r="GP99" s="14"/>
      <c r="GQ99" s="14"/>
      <c r="GR99" s="14"/>
      <c r="GS99" s="14"/>
      <c r="GT99" s="14"/>
      <c r="GU99" s="14"/>
      <c r="GV99" s="14"/>
      <c r="GW99" s="14"/>
      <c r="GX99" s="14"/>
      <c r="GY99" s="14"/>
      <c r="GZ99" s="14"/>
      <c r="HA99" s="14"/>
      <c r="HB99" s="14"/>
      <c r="HC99" s="14"/>
      <c r="HD99" s="14"/>
      <c r="HE99" s="14"/>
      <c r="HF99" s="14"/>
      <c r="HG99" s="14"/>
      <c r="HH99" s="14"/>
      <c r="HI99" s="14"/>
      <c r="HJ99" s="14"/>
      <c r="HK99" s="14"/>
      <c r="HL99" s="14"/>
      <c r="HM99" s="14"/>
      <c r="HN99" s="14"/>
      <c r="HO99" s="14"/>
      <c r="HP99" s="14"/>
      <c r="HQ99" s="14"/>
      <c r="HR99" s="14"/>
      <c r="HS99" s="14"/>
      <c r="HT99" s="14"/>
      <c r="HU99" s="14"/>
      <c r="HV99" s="14"/>
      <c r="HW99" s="14"/>
      <c r="HX99" s="14"/>
      <c r="HY99" s="14"/>
      <c r="HZ99" s="14"/>
      <c r="IA99" s="14"/>
      <c r="IB99" s="14"/>
      <c r="IC99" s="14"/>
      <c r="ID99" s="14"/>
      <c r="IE99" s="14"/>
      <c r="IF99" s="14"/>
      <c r="IG99" s="14"/>
      <c r="IH99" s="14"/>
      <c r="II99" s="14"/>
      <c r="IJ99" s="14"/>
      <c r="IK99" s="14"/>
      <c r="IL99" s="14"/>
      <c r="IM99" s="14"/>
      <c r="IN99" s="14"/>
      <c r="IO99" s="14"/>
      <c r="IP99" s="14"/>
      <c r="IQ99" s="14"/>
      <c r="IR99" s="14"/>
      <c r="IS99" s="14"/>
      <c r="IT99" s="14"/>
      <c r="IU99" s="14"/>
    </row>
    <row r="100" spans="1:255" s="94" customFormat="1" ht="11.25" customHeight="1" x14ac:dyDescent="0.3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93"/>
      <c r="AU100" s="93"/>
      <c r="AV100" s="93"/>
      <c r="AW100" s="93"/>
      <c r="AX100" s="93"/>
      <c r="AY100" s="93"/>
      <c r="AZ100" s="93"/>
      <c r="BA100" s="93"/>
      <c r="BB100" s="93"/>
      <c r="BC100" s="93"/>
      <c r="BD100" s="93"/>
      <c r="BE100" s="93"/>
      <c r="BF100" s="93"/>
      <c r="BG100" s="93"/>
      <c r="BH100" s="93"/>
      <c r="BI100" s="93"/>
      <c r="BJ100" s="93"/>
      <c r="BK100" s="93"/>
      <c r="BL100" s="93"/>
      <c r="BM100" s="93"/>
      <c r="BN100" s="93"/>
      <c r="BO100" s="93"/>
      <c r="BP100" s="93"/>
      <c r="BQ100" s="93"/>
      <c r="BR100" s="93"/>
      <c r="BS100" s="93"/>
      <c r="BT100" s="93"/>
      <c r="BU100" s="93"/>
      <c r="BV100" s="93"/>
      <c r="BW100" s="93"/>
      <c r="BX100" s="93"/>
      <c r="BY100" s="93"/>
      <c r="BZ100" s="93"/>
      <c r="CA100" s="93"/>
      <c r="CB100" s="93"/>
      <c r="CC100" s="93"/>
      <c r="CD100" s="93"/>
      <c r="CE100" s="93"/>
      <c r="CF100" s="93"/>
      <c r="CG100" s="93"/>
      <c r="CH100" s="93"/>
      <c r="CI100" s="93"/>
      <c r="CJ100" s="93"/>
      <c r="CK100" s="93"/>
      <c r="CL100" s="93"/>
      <c r="CM100" s="93"/>
      <c r="CN100" s="93"/>
      <c r="CO100" s="93"/>
      <c r="CP100" s="93"/>
      <c r="CQ100" s="93"/>
      <c r="CR100" s="93"/>
      <c r="CS100" s="93"/>
      <c r="CT100" s="93"/>
      <c r="CU100" s="93"/>
      <c r="CV100" s="93"/>
      <c r="CW100" s="93"/>
      <c r="CX100" s="93"/>
      <c r="CY100" s="93"/>
      <c r="CZ100" s="93"/>
      <c r="DA100" s="93"/>
      <c r="DB100" s="93"/>
      <c r="DC100" s="93"/>
      <c r="DD100" s="93"/>
      <c r="DE100" s="93"/>
      <c r="DF100" s="93"/>
      <c r="DG100" s="93"/>
      <c r="DH100" s="93"/>
      <c r="DI100" s="93"/>
      <c r="DJ100" s="93"/>
      <c r="DK100" s="93"/>
      <c r="DL100" s="93"/>
      <c r="DM100" s="93"/>
      <c r="DN100" s="93"/>
      <c r="DO100" s="93"/>
      <c r="DP100" s="93"/>
      <c r="DQ100" s="93"/>
      <c r="DR100" s="93"/>
      <c r="DS100" s="93"/>
      <c r="DT100" s="93"/>
      <c r="DU100" s="93"/>
      <c r="DV100" s="93"/>
      <c r="DW100" s="93"/>
      <c r="DX100" s="93"/>
      <c r="DY100" s="93"/>
      <c r="DZ100" s="93"/>
      <c r="EA100" s="93"/>
      <c r="EB100" s="93"/>
      <c r="EC100" s="93"/>
      <c r="ED100" s="93"/>
      <c r="EE100" s="93"/>
      <c r="EF100" s="93"/>
      <c r="EG100" s="93"/>
      <c r="EH100" s="93"/>
      <c r="EI100" s="93"/>
      <c r="EJ100" s="93"/>
      <c r="EK100" s="93"/>
      <c r="EL100" s="93"/>
      <c r="EM100" s="93"/>
      <c r="EN100" s="93"/>
      <c r="EO100" s="93"/>
      <c r="EP100" s="93"/>
      <c r="EQ100" s="93"/>
      <c r="ER100" s="93"/>
      <c r="ES100" s="93"/>
      <c r="ET100" s="93"/>
      <c r="EU100" s="93"/>
      <c r="EV100" s="93"/>
      <c r="EW100" s="93"/>
      <c r="EX100" s="93"/>
      <c r="EY100" s="93"/>
      <c r="EZ100" s="93"/>
      <c r="FA100" s="93"/>
      <c r="FB100" s="93"/>
      <c r="FC100" s="93"/>
      <c r="FD100" s="93"/>
      <c r="FE100" s="93"/>
      <c r="FF100" s="93"/>
      <c r="FG100" s="93"/>
      <c r="FH100" s="93"/>
      <c r="FI100" s="93"/>
      <c r="FJ100" s="93"/>
      <c r="FK100" s="93"/>
      <c r="FL100" s="93"/>
      <c r="FM100" s="93"/>
      <c r="FN100" s="93"/>
      <c r="FO100" s="93"/>
      <c r="FP100" s="93"/>
      <c r="FQ100" s="93"/>
      <c r="FR100" s="93"/>
      <c r="FS100" s="93"/>
      <c r="FT100" s="93"/>
      <c r="FU100" s="93"/>
      <c r="FV100" s="93"/>
      <c r="FW100" s="93"/>
      <c r="FX100" s="93"/>
      <c r="FY100" s="93"/>
      <c r="FZ100" s="93"/>
      <c r="GA100" s="93"/>
      <c r="GB100" s="93"/>
      <c r="GC100" s="93"/>
      <c r="GD100" s="93"/>
      <c r="GE100" s="93"/>
      <c r="GF100" s="93"/>
      <c r="GG100" s="93"/>
      <c r="GH100" s="93"/>
      <c r="GI100" s="93"/>
      <c r="GJ100" s="93"/>
      <c r="GK100" s="93"/>
      <c r="GL100" s="93"/>
      <c r="GM100" s="93"/>
      <c r="GN100" s="93"/>
      <c r="GO100" s="93"/>
      <c r="GP100" s="93"/>
      <c r="GQ100" s="93"/>
      <c r="GR100" s="93"/>
      <c r="GS100" s="93"/>
      <c r="GT100" s="93"/>
      <c r="GU100" s="93"/>
      <c r="GV100" s="93"/>
      <c r="GW100" s="93"/>
      <c r="GX100" s="93"/>
      <c r="GY100" s="93"/>
      <c r="GZ100" s="93"/>
      <c r="HA100" s="93"/>
      <c r="HB100" s="93"/>
      <c r="HC100" s="93"/>
      <c r="HD100" s="93"/>
      <c r="HE100" s="93"/>
      <c r="HF100" s="93"/>
      <c r="HG100" s="93"/>
      <c r="HH100" s="93"/>
      <c r="HI100" s="93"/>
      <c r="HJ100" s="93"/>
      <c r="HK100" s="93"/>
      <c r="HL100" s="93"/>
      <c r="HM100" s="93"/>
      <c r="HN100" s="93"/>
      <c r="HO100" s="93"/>
      <c r="HP100" s="93"/>
      <c r="HQ100" s="93"/>
      <c r="HR100" s="93"/>
      <c r="HS100" s="93"/>
      <c r="HT100" s="93"/>
      <c r="HU100" s="93"/>
      <c r="HV100" s="93"/>
      <c r="HW100" s="93"/>
      <c r="HX100" s="93"/>
      <c r="HY100" s="93"/>
      <c r="HZ100" s="93"/>
      <c r="IA100" s="93"/>
      <c r="IB100" s="93"/>
      <c r="IC100" s="93"/>
      <c r="ID100" s="93"/>
      <c r="IE100" s="93"/>
      <c r="IF100" s="93"/>
      <c r="IG100" s="93"/>
      <c r="IH100" s="93"/>
      <c r="II100" s="93"/>
      <c r="IJ100" s="93"/>
      <c r="IK100" s="93"/>
      <c r="IL100" s="93"/>
      <c r="IM100" s="93"/>
      <c r="IN100" s="93"/>
      <c r="IO100" s="93"/>
      <c r="IP100" s="93"/>
      <c r="IQ100" s="93"/>
      <c r="IR100" s="93"/>
      <c r="IS100" s="93"/>
      <c r="IT100" s="93"/>
      <c r="IU100" s="93"/>
    </row>
    <row r="101" spans="1:255" s="94" customFormat="1" ht="11.25" customHeight="1" x14ac:dyDescent="0.3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93"/>
      <c r="BF101" s="93"/>
      <c r="BG101" s="93"/>
      <c r="BH101" s="93"/>
      <c r="BI101" s="93"/>
      <c r="BJ101" s="93"/>
      <c r="BK101" s="93"/>
      <c r="BL101" s="93"/>
      <c r="BM101" s="93"/>
      <c r="BN101" s="93"/>
      <c r="BO101" s="93"/>
      <c r="BP101" s="93"/>
      <c r="BQ101" s="93"/>
      <c r="BR101" s="93"/>
      <c r="BS101" s="93"/>
      <c r="BT101" s="93"/>
      <c r="BU101" s="93"/>
      <c r="BV101" s="93"/>
      <c r="BW101" s="93"/>
      <c r="BX101" s="93"/>
      <c r="BY101" s="93"/>
      <c r="BZ101" s="93"/>
      <c r="CA101" s="93"/>
      <c r="CB101" s="93"/>
      <c r="CC101" s="93"/>
      <c r="CD101" s="93"/>
      <c r="CE101" s="93"/>
      <c r="CF101" s="93"/>
      <c r="CG101" s="93"/>
      <c r="CH101" s="93"/>
      <c r="CI101" s="93"/>
      <c r="CJ101" s="93"/>
      <c r="CK101" s="93"/>
      <c r="CL101" s="93"/>
      <c r="CM101" s="93"/>
      <c r="CN101" s="93"/>
      <c r="CO101" s="93"/>
      <c r="CP101" s="93"/>
      <c r="CQ101" s="93"/>
      <c r="CR101" s="93"/>
      <c r="CS101" s="93"/>
      <c r="CT101" s="93"/>
      <c r="CU101" s="93"/>
      <c r="CV101" s="93"/>
      <c r="CW101" s="93"/>
      <c r="CX101" s="93"/>
      <c r="CY101" s="93"/>
      <c r="CZ101" s="93"/>
      <c r="DA101" s="93"/>
      <c r="DB101" s="93"/>
      <c r="DC101" s="93"/>
      <c r="DD101" s="93"/>
      <c r="DE101" s="93"/>
      <c r="DF101" s="93"/>
      <c r="DG101" s="93"/>
      <c r="DH101" s="93"/>
      <c r="DI101" s="93"/>
      <c r="DJ101" s="93"/>
      <c r="DK101" s="93"/>
      <c r="DL101" s="93"/>
      <c r="DM101" s="93"/>
      <c r="DN101" s="93"/>
      <c r="DO101" s="93"/>
      <c r="DP101" s="93"/>
      <c r="DQ101" s="93"/>
      <c r="DR101" s="93"/>
      <c r="DS101" s="93"/>
      <c r="DT101" s="93"/>
      <c r="DU101" s="93"/>
      <c r="DV101" s="93"/>
      <c r="DW101" s="93"/>
      <c r="DX101" s="93"/>
      <c r="DY101" s="93"/>
      <c r="DZ101" s="93"/>
      <c r="EA101" s="93"/>
      <c r="EB101" s="93"/>
      <c r="EC101" s="93"/>
      <c r="ED101" s="93"/>
      <c r="EE101" s="93"/>
      <c r="EF101" s="93"/>
      <c r="EG101" s="93"/>
      <c r="EH101" s="93"/>
      <c r="EI101" s="93"/>
      <c r="EJ101" s="93"/>
      <c r="EK101" s="93"/>
      <c r="EL101" s="93"/>
      <c r="EM101" s="93"/>
      <c r="EN101" s="93"/>
      <c r="EO101" s="93"/>
      <c r="EP101" s="93"/>
      <c r="EQ101" s="93"/>
      <c r="ER101" s="93"/>
      <c r="ES101" s="93"/>
      <c r="ET101" s="93"/>
      <c r="EU101" s="93"/>
      <c r="EV101" s="93"/>
      <c r="EW101" s="93"/>
      <c r="EX101" s="93"/>
      <c r="EY101" s="93"/>
      <c r="EZ101" s="93"/>
      <c r="FA101" s="93"/>
      <c r="FB101" s="93"/>
      <c r="FC101" s="93"/>
      <c r="FD101" s="93"/>
      <c r="FE101" s="93"/>
      <c r="FF101" s="93"/>
      <c r="FG101" s="93"/>
      <c r="FH101" s="93"/>
      <c r="FI101" s="93"/>
      <c r="FJ101" s="93"/>
      <c r="FK101" s="93"/>
      <c r="FL101" s="93"/>
      <c r="FM101" s="93"/>
      <c r="FN101" s="93"/>
      <c r="FO101" s="93"/>
      <c r="FP101" s="93"/>
      <c r="FQ101" s="93"/>
      <c r="FR101" s="93"/>
      <c r="FS101" s="93"/>
      <c r="FT101" s="93"/>
      <c r="FU101" s="93"/>
      <c r="FV101" s="93"/>
      <c r="FW101" s="93"/>
      <c r="FX101" s="93"/>
      <c r="FY101" s="93"/>
      <c r="FZ101" s="93"/>
      <c r="GA101" s="93"/>
      <c r="GB101" s="93"/>
      <c r="GC101" s="93"/>
      <c r="GD101" s="93"/>
      <c r="GE101" s="93"/>
      <c r="GF101" s="93"/>
      <c r="GG101" s="93"/>
      <c r="GH101" s="93"/>
      <c r="GI101" s="93"/>
      <c r="GJ101" s="93"/>
      <c r="GK101" s="93"/>
      <c r="GL101" s="93"/>
      <c r="GM101" s="93"/>
      <c r="GN101" s="93"/>
      <c r="GO101" s="93"/>
      <c r="GP101" s="93"/>
      <c r="GQ101" s="93"/>
      <c r="GR101" s="93"/>
      <c r="GS101" s="93"/>
      <c r="GT101" s="93"/>
      <c r="GU101" s="93"/>
      <c r="GV101" s="93"/>
      <c r="GW101" s="93"/>
      <c r="GX101" s="93"/>
      <c r="GY101" s="93"/>
      <c r="GZ101" s="93"/>
      <c r="HA101" s="93"/>
      <c r="HB101" s="93"/>
      <c r="HC101" s="93"/>
      <c r="HD101" s="93"/>
      <c r="HE101" s="93"/>
      <c r="HF101" s="93"/>
      <c r="HG101" s="93"/>
      <c r="HH101" s="93"/>
      <c r="HI101" s="93"/>
      <c r="HJ101" s="93"/>
      <c r="HK101" s="93"/>
      <c r="HL101" s="93"/>
      <c r="HM101" s="93"/>
      <c r="HN101" s="93"/>
      <c r="HO101" s="93"/>
      <c r="HP101" s="93"/>
      <c r="HQ101" s="93"/>
      <c r="HR101" s="93"/>
      <c r="HS101" s="93"/>
      <c r="HT101" s="93"/>
      <c r="HU101" s="93"/>
      <c r="HV101" s="93"/>
      <c r="HW101" s="93"/>
      <c r="HX101" s="93"/>
      <c r="HY101" s="93"/>
      <c r="HZ101" s="93"/>
      <c r="IA101" s="93"/>
      <c r="IB101" s="93"/>
      <c r="IC101" s="93"/>
      <c r="ID101" s="93"/>
      <c r="IE101" s="93"/>
      <c r="IF101" s="93"/>
      <c r="IG101" s="93"/>
      <c r="IH101" s="93"/>
      <c r="II101" s="93"/>
      <c r="IJ101" s="93"/>
      <c r="IK101" s="93"/>
      <c r="IL101" s="93"/>
      <c r="IM101" s="93"/>
      <c r="IN101" s="93"/>
      <c r="IO101" s="93"/>
      <c r="IP101" s="93"/>
      <c r="IQ101" s="93"/>
      <c r="IR101" s="93"/>
      <c r="IS101" s="93"/>
      <c r="IT101" s="93"/>
      <c r="IU101" s="93"/>
    </row>
  </sheetData>
  <mergeCells count="9">
    <mergeCell ref="E9:F9"/>
    <mergeCell ref="E14:F14"/>
    <mergeCell ref="E15:F15"/>
    <mergeCell ref="B17:G17"/>
    <mergeCell ref="B98:E98"/>
    <mergeCell ref="B84:C84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 Dulce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Eduardo Chia Vásquez</cp:lastModifiedBy>
  <cp:lastPrinted>2021-12-12T13:46:30Z</cp:lastPrinted>
  <dcterms:created xsi:type="dcterms:W3CDTF">2020-11-27T12:49:26Z</dcterms:created>
  <dcterms:modified xsi:type="dcterms:W3CDTF">2022-06-18T19:06:04Z</dcterms:modified>
</cp:coreProperties>
</file>