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19200" windowHeight="10095"/>
  </bookViews>
  <sheets>
    <sheet name="CEBOLLA TEMPRAN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1" l="1"/>
  <c r="F57" i="1" l="1"/>
  <c r="F56" i="1"/>
  <c r="F65" i="1"/>
  <c r="F58" i="1"/>
  <c r="F55" i="1"/>
  <c r="F59" i="1"/>
  <c r="F60" i="1"/>
  <c r="F62" i="1"/>
  <c r="F63" i="1"/>
  <c r="F64" i="1"/>
  <c r="F67" i="1"/>
  <c r="F68" i="1"/>
  <c r="F69" i="1"/>
  <c r="F70" i="1"/>
  <c r="F72" i="1"/>
  <c r="F73" i="1"/>
  <c r="F74" i="1"/>
  <c r="F75" i="1"/>
  <c r="F77" i="1"/>
  <c r="F22" i="1" l="1"/>
  <c r="F23" i="1"/>
  <c r="F24" i="1"/>
  <c r="F25" i="1"/>
  <c r="F26" i="1"/>
  <c r="F27" i="1"/>
  <c r="F28" i="1"/>
  <c r="F29" i="1"/>
  <c r="F30" i="1"/>
  <c r="F31" i="1"/>
  <c r="F32" i="1"/>
  <c r="F21" i="1"/>
  <c r="F82" i="1" l="1"/>
  <c r="F84" i="1" s="1"/>
  <c r="F12" i="1"/>
  <c r="F54" i="1" l="1"/>
  <c r="F78" i="1" s="1"/>
  <c r="F43" i="1"/>
  <c r="F44" i="1"/>
  <c r="F45" i="1"/>
  <c r="F46" i="1"/>
  <c r="F47" i="1"/>
  <c r="F48" i="1"/>
  <c r="F49" i="1"/>
  <c r="F42" i="1"/>
  <c r="C113" i="1"/>
  <c r="F50" i="1" l="1"/>
  <c r="B105" i="1" s="1"/>
  <c r="F38" i="1"/>
  <c r="B107" i="1"/>
  <c r="F89" i="1"/>
  <c r="F33" i="1" l="1"/>
  <c r="B103" i="1" s="1"/>
  <c r="B106" i="1"/>
  <c r="F86" i="1" l="1"/>
  <c r="F87" i="1" s="1"/>
  <c r="F88" i="1" l="1"/>
  <c r="C114" i="1" s="1"/>
  <c r="B108" i="1"/>
  <c r="D114" i="1" l="1"/>
  <c r="B114" i="1"/>
  <c r="F90" i="1"/>
  <c r="B109" i="1"/>
  <c r="C106" i="1" l="1"/>
  <c r="C103" i="1"/>
  <c r="C105" i="1"/>
  <c r="C107" i="1"/>
  <c r="C108" i="1"/>
  <c r="C109" i="1" l="1"/>
</calcChain>
</file>

<file path=xl/sharedStrings.xml><?xml version="1.0" encoding="utf-8"?>
<sst xmlns="http://schemas.openxmlformats.org/spreadsheetml/2006/main" count="235" uniqueCount="142">
  <si>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</si>
  <si>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</si>
  <si>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</si>
  <si>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</si>
  <si>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</si>
  <si>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</si>
  <si>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</si>
  <si>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</si>
  <si>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</si>
  <si>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</si>
  <si>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</si>
  <si>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</si>
  <si>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</si>
  <si>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</si>
  <si>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</si>
  <si>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</si>
  <si>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</si>
  <si>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</si>
  <si>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</si>
  <si>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</si>
  <si>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</si>
  <si>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</si>
  <si>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</si>
  <si>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</si>
  <si>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</si>
  <si>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</si>
  <si>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</si>
  <si>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</si>
  <si>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</si>
  <si>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</si>
  <si>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</si>
  <si>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</si>
  <si>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</si>
  <si>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</si>
  <si>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</si>
  <si>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</si>
  <si>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</si>
  <si>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</si>
  <si>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</si>
  <si>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</si>
  <si>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</si>
  <si>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</si>
  <si>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</si>
  <si>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</si>
  <si>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</si>
  <si>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</si>
  <si>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</si>
  <si>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</si>
  <si>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</si>
  <si>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</si>
  <si>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</si>
  <si>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</si>
  <si>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</si>
  <si>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</si>
  <si>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</si>
  <si>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</si>
  <si>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</si>
  <si>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</si>
  <si>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</si>
  <si>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</si>
  <si>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</si>
  <si>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</si>
  <si>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CEBOLLA TEMPRANA</t>
  </si>
  <si>
    <t>PASCUINA</t>
  </si>
  <si>
    <t>MEDIO</t>
  </si>
  <si>
    <t>METROPOLITANA</t>
  </si>
  <si>
    <t>NORTE</t>
  </si>
  <si>
    <t>MERCADO INTERNO</t>
  </si>
  <si>
    <t>NO HAY</t>
  </si>
  <si>
    <t>RENDIMIENTO (unidades/has.)</t>
  </si>
  <si>
    <t>PRECIO ESPERADO ($/unidades)</t>
  </si>
  <si>
    <t>Rendimiento (unidades/hà)</t>
  </si>
  <si>
    <t>Costo unitario ($/ubidades) (*)</t>
  </si>
  <si>
    <t>ESCENARIOS COSTO UNITARIO  ($/unidades)</t>
  </si>
  <si>
    <t>Paleo acequia</t>
  </si>
  <si>
    <t>Ago-Sep</t>
  </si>
  <si>
    <t>Riego pre-transplante/siembra</t>
  </si>
  <si>
    <t>Transplante/siembra</t>
  </si>
  <si>
    <t>Riegos (4)</t>
  </si>
  <si>
    <t>Aplicación fertilizante</t>
  </si>
  <si>
    <t>Limpia manual</t>
  </si>
  <si>
    <t>Aplicación pesticidas</t>
  </si>
  <si>
    <t>Oct-Nov</t>
  </si>
  <si>
    <t>Melgadura</t>
  </si>
  <si>
    <t>Limpia cultivadora</t>
  </si>
  <si>
    <t>Riegos (3)</t>
  </si>
  <si>
    <t xml:space="preserve"> </t>
  </si>
  <si>
    <t>Acarreo interno   insumos</t>
  </si>
  <si>
    <t>Acarreo interno productos</t>
  </si>
  <si>
    <t>Rastraje</t>
  </si>
  <si>
    <t xml:space="preserve">Aplicación Pesticidas </t>
  </si>
  <si>
    <t>Melgadura y Fertilzante</t>
  </si>
  <si>
    <t>Acequiadura</t>
  </si>
  <si>
    <t>Urea</t>
  </si>
  <si>
    <t>Ago-Sep-Oct</t>
  </si>
  <si>
    <t>Sep-Dic</t>
  </si>
  <si>
    <t>Lt</t>
  </si>
  <si>
    <t>Sept</t>
  </si>
  <si>
    <t>Dic</t>
  </si>
  <si>
    <t>May- Nov</t>
  </si>
  <si>
    <t>Kg</t>
  </si>
  <si>
    <t>Lampa</t>
  </si>
  <si>
    <t>SEMILLAS</t>
  </si>
  <si>
    <t>FUNGICIDAS</t>
  </si>
  <si>
    <t>INSECTICIDAS</t>
  </si>
  <si>
    <t>Forum</t>
  </si>
  <si>
    <t>Consento</t>
  </si>
  <si>
    <t>Gladiador</t>
  </si>
  <si>
    <t>Engeo</t>
  </si>
  <si>
    <t>Orthene</t>
  </si>
  <si>
    <t>Nitrato potasio</t>
  </si>
  <si>
    <t>BIOESTIMULANTES</t>
  </si>
  <si>
    <t>Kelpak</t>
  </si>
  <si>
    <t>ADHERENTES</t>
  </si>
  <si>
    <t>Silwet</t>
  </si>
  <si>
    <t>Jun-Ago</t>
  </si>
  <si>
    <t>Mar</t>
  </si>
  <si>
    <t>Jun-Oct</t>
  </si>
  <si>
    <t>Abr-Oct</t>
  </si>
  <si>
    <t>Jun</t>
  </si>
  <si>
    <t>Jun-Jul</t>
  </si>
  <si>
    <t>Abr- Jun - Jul</t>
  </si>
  <si>
    <t>Jul</t>
  </si>
  <si>
    <t>Jun-Dic</t>
  </si>
  <si>
    <t>Ridomil Gold MZ</t>
  </si>
  <si>
    <t>Manzate</t>
  </si>
  <si>
    <t>Tango</t>
  </si>
  <si>
    <t>Minecto Pro</t>
  </si>
  <si>
    <t>Centurión</t>
  </si>
  <si>
    <t xml:space="preserve">u </t>
  </si>
  <si>
    <t>Ago-Dic</t>
  </si>
  <si>
    <t xml:space="preserve">Agua de pozo comunitario </t>
  </si>
  <si>
    <t>Nov- Ene</t>
  </si>
  <si>
    <t>Nov-Dic-Ene</t>
  </si>
  <si>
    <t xml:space="preserve">Jun </t>
  </si>
  <si>
    <t>Jul-Nov</t>
  </si>
  <si>
    <t xml:space="preserve">May </t>
  </si>
  <si>
    <t>May</t>
  </si>
  <si>
    <t>Spectro</t>
  </si>
  <si>
    <t>Transporte a mercadoi mayorista</t>
  </si>
  <si>
    <t xml:space="preserve">Fosfato diamonico </t>
  </si>
  <si>
    <t>Prodigio 600sc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</si>
</sst>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18" fillId="0" borderId="17"/>
    <xf numFmtId="166" fontId="18" fillId="0" borderId="17" applyFont="0" applyFill="0" applyBorder="0" applyAlignment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14" fillId="6" borderId="17" xfId="0" applyFont="1" applyFill="1" applyBorder="1" applyAlignment="1"/>
    <xf numFmtId="49" fontId="12" fillId="7" borderId="18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164" fontId="1" fillId="2" borderId="17" xfId="0" applyNumberFormat="1" applyFont="1" applyFill="1" applyBorder="1" applyAlignment="1">
      <alignment vertical="center"/>
    </xf>
    <xf numFmtId="164" fontId="16" fillId="2" borderId="17" xfId="0" applyNumberFormat="1" applyFont="1" applyFill="1" applyBorder="1" applyAlignment="1">
      <alignment vertical="center"/>
    </xf>
    <xf numFmtId="0" fontId="14" fillId="2" borderId="17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19" xfId="0" applyNumberFormat="1" applyFont="1" applyFill="1" applyBorder="1" applyAlignment="1">
      <alignment vertical="center"/>
    </xf>
    <xf numFmtId="49" fontId="14" fillId="7" borderId="20" xfId="0" applyNumberFormat="1" applyFont="1" applyFill="1" applyBorder="1" applyAlignment="1"/>
    <xf numFmtId="49" fontId="12" fillId="2" borderId="21" xfId="0" applyNumberFormat="1" applyFont="1" applyFill="1" applyBorder="1" applyAlignment="1">
      <alignment vertical="center"/>
    </xf>
    <xf numFmtId="9" fontId="14" fillId="2" borderId="22" xfId="0" applyNumberFormat="1" applyFont="1" applyFill="1" applyBorder="1" applyAlignment="1"/>
    <xf numFmtId="49" fontId="12" fillId="7" borderId="23" xfId="0" applyNumberFormat="1" applyFont="1" applyFill="1" applyBorder="1" applyAlignment="1">
      <alignment vertical="center"/>
    </xf>
    <xf numFmtId="165" fontId="12" fillId="7" borderId="24" xfId="0" applyNumberFormat="1" applyFont="1" applyFill="1" applyBorder="1" applyAlignment="1">
      <alignment vertical="center"/>
    </xf>
    <xf numFmtId="9" fontId="12" fillId="7" borderId="25" xfId="0" applyNumberFormat="1" applyFont="1" applyFill="1" applyBorder="1" applyAlignment="1">
      <alignment vertical="center"/>
    </xf>
    <xf numFmtId="0" fontId="14" fillId="8" borderId="28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vertical="center"/>
    </xf>
    <xf numFmtId="0" fontId="14" fillId="2" borderId="30" xfId="0" applyFont="1" applyFill="1" applyBorder="1" applyAlignment="1"/>
    <xf numFmtId="0" fontId="14" fillId="2" borderId="31" xfId="0" applyFont="1" applyFill="1" applyBorder="1" applyAlignment="1"/>
    <xf numFmtId="49" fontId="14" fillId="2" borderId="32" xfId="0" applyNumberFormat="1" applyFont="1" applyFill="1" applyBorder="1" applyAlignment="1">
      <alignment vertical="center"/>
    </xf>
    <xf numFmtId="0" fontId="14" fillId="2" borderId="33" xfId="0" applyFont="1" applyFill="1" applyBorder="1" applyAlignment="1"/>
    <xf numFmtId="49" fontId="14" fillId="2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/>
    <xf numFmtId="0" fontId="14" fillId="2" borderId="36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37" xfId="0" applyNumberFormat="1" applyFont="1" applyFill="1" applyBorder="1" applyAlignment="1">
      <alignment vertical="center"/>
    </xf>
    <xf numFmtId="165" fontId="12" fillId="7" borderId="25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3" fontId="12" fillId="7" borderId="38" xfId="0" applyNumberFormat="1" applyFont="1" applyFill="1" applyBorder="1" applyAlignment="1">
      <alignment vertical="center"/>
    </xf>
    <xf numFmtId="3" fontId="12" fillId="7" borderId="39" xfId="0" applyNumberFormat="1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3" fontId="2" fillId="2" borderId="48" xfId="0" applyNumberFormat="1" applyFont="1" applyFill="1" applyBorder="1" applyAlignment="1"/>
    <xf numFmtId="49" fontId="1" fillId="3" borderId="43" xfId="0" applyNumberFormat="1" applyFont="1" applyFill="1" applyBorder="1" applyAlignment="1">
      <alignment horizontal="center" vertical="center"/>
    </xf>
    <xf numFmtId="49" fontId="1" fillId="3" borderId="43" xfId="0" applyNumberFormat="1" applyFont="1" applyFill="1" applyBorder="1" applyAlignment="1">
      <alignment horizontal="center" vertical="center" wrapText="1"/>
    </xf>
    <xf numFmtId="49" fontId="4" fillId="2" borderId="43" xfId="0" applyNumberFormat="1" applyFont="1" applyFill="1" applyBorder="1" applyAlignment="1">
      <alignment horizontal="left" wrapText="1"/>
    </xf>
    <xf numFmtId="49" fontId="4" fillId="2" borderId="43" xfId="0" applyNumberFormat="1" applyFont="1" applyFill="1" applyBorder="1" applyAlignment="1">
      <alignment horizontal="center" wrapText="1"/>
    </xf>
    <xf numFmtId="0" fontId="4" fillId="2" borderId="43" xfId="0" applyNumberFormat="1" applyFont="1" applyFill="1" applyBorder="1" applyAlignment="1">
      <alignment horizontal="center" wrapText="1"/>
    </xf>
    <xf numFmtId="3" fontId="4" fillId="2" borderId="43" xfId="0" applyNumberFormat="1" applyFont="1" applyFill="1" applyBorder="1" applyAlignment="1">
      <alignment horizontal="center" wrapText="1"/>
    </xf>
    <xf numFmtId="49" fontId="7" fillId="3" borderId="43" xfId="0" applyNumberFormat="1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3" fontId="7" fillId="3" borderId="43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3" fontId="4" fillId="2" borderId="5" xfId="0" applyNumberFormat="1" applyFont="1" applyFill="1" applyBorder="1" applyAlignment="1"/>
    <xf numFmtId="17" fontId="19" fillId="0" borderId="49" xfId="1" applyNumberFormat="1" applyFont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wrapText="1"/>
    </xf>
    <xf numFmtId="3" fontId="4" fillId="0" borderId="5" xfId="0" applyNumberFormat="1" applyFont="1" applyFill="1" applyBorder="1" applyAlignment="1">
      <alignment horizontal="center" wrapText="1"/>
    </xf>
    <xf numFmtId="49" fontId="4" fillId="0" borderId="43" xfId="0" applyNumberFormat="1" applyFont="1" applyFill="1" applyBorder="1" applyAlignment="1">
      <alignment horizontal="left" wrapText="1"/>
    </xf>
    <xf numFmtId="49" fontId="4" fillId="0" borderId="43" xfId="0" applyNumberFormat="1" applyFont="1" applyFill="1" applyBorder="1" applyAlignment="1">
      <alignment horizontal="center" wrapText="1"/>
    </xf>
    <xf numFmtId="0" fontId="4" fillId="0" borderId="43" xfId="0" applyNumberFormat="1" applyFont="1" applyFill="1" applyBorder="1" applyAlignment="1">
      <alignment horizontal="center" wrapText="1"/>
    </xf>
    <xf numFmtId="3" fontId="4" fillId="0" borderId="43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wrapText="1"/>
    </xf>
    <xf numFmtId="0" fontId="2" fillId="2" borderId="48" xfId="0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left" vertical="center" wrapText="1"/>
    </xf>
    <xf numFmtId="0" fontId="20" fillId="2" borderId="43" xfId="0" applyFont="1" applyFill="1" applyBorder="1" applyAlignment="1">
      <alignment horizontal="center" vertical="center" wrapText="1"/>
    </xf>
    <xf numFmtId="3" fontId="21" fillId="2" borderId="43" xfId="0" applyNumberFormat="1" applyFont="1" applyFill="1" applyBorder="1" applyAlignment="1">
      <alignment horizontal="center"/>
    </xf>
    <xf numFmtId="0" fontId="21" fillId="2" borderId="43" xfId="0" applyFont="1" applyFill="1" applyBorder="1" applyAlignment="1">
      <alignment horizontal="center"/>
    </xf>
    <xf numFmtId="49" fontId="20" fillId="2" borderId="43" xfId="0" applyNumberFormat="1" applyFont="1" applyFill="1" applyBorder="1" applyAlignment="1">
      <alignment horizontal="left"/>
    </xf>
    <xf numFmtId="49" fontId="21" fillId="2" borderId="43" xfId="0" applyNumberFormat="1" applyFont="1" applyFill="1" applyBorder="1" applyAlignment="1">
      <alignment horizontal="center"/>
    </xf>
    <xf numFmtId="0" fontId="21" fillId="2" borderId="43" xfId="0" applyNumberFormat="1" applyFont="1" applyFill="1" applyBorder="1" applyAlignment="1">
      <alignment horizontal="center"/>
    </xf>
    <xf numFmtId="49" fontId="21" fillId="0" borderId="43" xfId="0" applyNumberFormat="1" applyFont="1" applyFill="1" applyBorder="1" applyAlignment="1">
      <alignment horizontal="left"/>
    </xf>
    <xf numFmtId="0" fontId="21" fillId="0" borderId="43" xfId="0" applyFont="1" applyFill="1" applyBorder="1" applyAlignment="1">
      <alignment horizontal="center"/>
    </xf>
    <xf numFmtId="3" fontId="21" fillId="0" borderId="43" xfId="0" applyNumberFormat="1" applyFont="1" applyFill="1" applyBorder="1" applyAlignment="1">
      <alignment horizontal="center"/>
    </xf>
    <xf numFmtId="49" fontId="21" fillId="0" borderId="43" xfId="0" applyNumberFormat="1" applyFont="1" applyFill="1" applyBorder="1" applyAlignment="1">
      <alignment horizontal="center"/>
    </xf>
    <xf numFmtId="0" fontId="21" fillId="0" borderId="43" xfId="0" applyNumberFormat="1" applyFont="1" applyFill="1" applyBorder="1" applyAlignment="1">
      <alignment horizontal="center"/>
    </xf>
    <xf numFmtId="49" fontId="20" fillId="0" borderId="43" xfId="0" applyNumberFormat="1" applyFont="1" applyFill="1" applyBorder="1" applyAlignment="1">
      <alignment horizontal="left"/>
    </xf>
    <xf numFmtId="49" fontId="8" fillId="3" borderId="43" xfId="0" applyNumberFormat="1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3" fontId="8" fillId="3" borderId="43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/>
    <xf numFmtId="49" fontId="1" fillId="5" borderId="43" xfId="0" applyNumberFormat="1" applyFont="1" applyFill="1" applyBorder="1" applyAlignment="1">
      <alignment vertical="center"/>
    </xf>
    <xf numFmtId="49" fontId="1" fillId="5" borderId="51" xfId="0" applyNumberFormat="1" applyFont="1" applyFill="1" applyBorder="1" applyAlignment="1">
      <alignment vertical="center"/>
    </xf>
    <xf numFmtId="0" fontId="2" fillId="2" borderId="52" xfId="0" applyFont="1" applyFill="1" applyBorder="1" applyAlignment="1">
      <alignment horizontal="center" vertical="center"/>
    </xf>
    <xf numFmtId="49" fontId="4" fillId="2" borderId="43" xfId="0" applyNumberFormat="1" applyFont="1" applyFill="1" applyBorder="1" applyAlignment="1">
      <alignment wrapText="1"/>
    </xf>
    <xf numFmtId="49" fontId="4" fillId="2" borderId="43" xfId="0" applyNumberFormat="1" applyFont="1" applyFill="1" applyBorder="1" applyAlignment="1">
      <alignment horizontal="center"/>
    </xf>
    <xf numFmtId="3" fontId="4" fillId="2" borderId="43" xfId="0" applyNumberFormat="1" applyFont="1" applyFill="1" applyBorder="1" applyAlignment="1">
      <alignment horizontal="center"/>
    </xf>
    <xf numFmtId="0" fontId="2" fillId="2" borderId="43" xfId="0" applyFont="1" applyFill="1" applyBorder="1" applyAlignment="1"/>
    <xf numFmtId="0" fontId="2" fillId="2" borderId="43" xfId="0" applyFont="1" applyFill="1" applyBorder="1" applyAlignment="1">
      <alignment horizontal="center"/>
    </xf>
    <xf numFmtId="3" fontId="2" fillId="2" borderId="43" xfId="0" applyNumberFormat="1" applyFont="1" applyFill="1" applyBorder="1" applyAlignment="1">
      <alignment horizontal="center"/>
    </xf>
    <xf numFmtId="3" fontId="2" fillId="2" borderId="43" xfId="0" applyNumberFormat="1" applyFont="1" applyFill="1" applyBorder="1" applyAlignment="1"/>
    <xf numFmtId="0" fontId="1" fillId="5" borderId="43" xfId="0" applyFont="1" applyFill="1" applyBorder="1" applyAlignment="1">
      <alignment vertical="center"/>
    </xf>
    <xf numFmtId="164" fontId="1" fillId="5" borderId="43" xfId="0" applyNumberFormat="1" applyFont="1" applyFill="1" applyBorder="1" applyAlignment="1">
      <alignment vertical="center"/>
    </xf>
    <xf numFmtId="49" fontId="1" fillId="3" borderId="43" xfId="0" applyNumberFormat="1" applyFont="1" applyFill="1" applyBorder="1" applyAlignment="1">
      <alignment vertical="center"/>
    </xf>
    <xf numFmtId="0" fontId="1" fillId="3" borderId="43" xfId="0" applyFont="1" applyFill="1" applyBorder="1" applyAlignment="1">
      <alignment vertical="center"/>
    </xf>
    <xf numFmtId="164" fontId="1" fillId="3" borderId="43" xfId="0" applyNumberFormat="1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/>
    </xf>
    <xf numFmtId="0" fontId="22" fillId="0" borderId="0" xfId="0" applyNumberFormat="1" applyFont="1" applyFill="1" applyAlignment="1"/>
    <xf numFmtId="0" fontId="22" fillId="0" borderId="0" xfId="0" applyFont="1" applyFill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40" xfId="0" applyNumberFormat="1" applyFont="1" applyFill="1" applyBorder="1" applyAlignment="1">
      <alignment horizontal="center" vertical="center"/>
    </xf>
    <xf numFmtId="49" fontId="17" fillId="8" borderId="41" xfId="0" applyNumberFormat="1" applyFont="1" applyFill="1" applyBorder="1" applyAlignment="1">
      <alignment horizontal="center" vertical="center"/>
    </xf>
    <xf numFmtId="49" fontId="17" fillId="8" borderId="42" xfId="0" applyNumberFormat="1" applyFont="1" applyFill="1" applyBorder="1" applyAlignment="1">
      <alignment horizontal="center" vertical="center"/>
    </xf>
    <xf numFmtId="49" fontId="17" fillId="8" borderId="26" xfId="0" applyNumberFormat="1" applyFont="1" applyFill="1" applyBorder="1" applyAlignment="1">
      <alignment vertical="center"/>
    </xf>
    <xf numFmtId="0" fontId="12" fillId="8" borderId="27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6</xdr:col>
      <xdr:colOff>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80975"/>
          <a:ext cx="6305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E115"/>
  <sheetViews>
    <sheetView showGridLines="0" tabSelected="1" topLeftCell="A10" zoomScaleNormal="100" workbookViewId="0">
      <selection activeCell="M13" sqref="M13"/>
    </sheetView>
  </sheetViews>
  <sheetFormatPr baseColWidth="10" defaultColWidth="10.85546875" defaultRowHeight="11.25" customHeight="1" x14ac:dyDescent="0.25"/>
  <cols>
    <col min="1" max="1" width="24.140625" style="1" customWidth="1"/>
    <col min="2" max="2" width="19.42578125" style="1" customWidth="1"/>
    <col min="3" max="3" width="10.140625" style="1" customWidth="1"/>
    <col min="4" max="4" width="11.7109375" style="1" customWidth="1"/>
    <col min="5" max="5" width="14.85546875" style="1" customWidth="1"/>
    <col min="6" max="6" width="14.5703125" style="1" customWidth="1"/>
    <col min="7" max="239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2"/>
    </row>
    <row r="2" spans="1:6" ht="15" customHeight="1" x14ac:dyDescent="0.25">
      <c r="A2" s="2"/>
      <c r="B2" s="2"/>
      <c r="C2" s="2"/>
      <c r="D2" s="2"/>
      <c r="E2" s="2"/>
      <c r="F2" s="2"/>
    </row>
    <row r="3" spans="1:6" ht="15" customHeight="1" x14ac:dyDescent="0.25">
      <c r="A3" s="2"/>
      <c r="B3" s="2"/>
      <c r="C3" s="2"/>
      <c r="D3" s="2"/>
      <c r="E3" s="2"/>
      <c r="F3" s="2"/>
    </row>
    <row r="4" spans="1:6" ht="15" customHeight="1" x14ac:dyDescent="0.25">
      <c r="A4" s="2"/>
      <c r="B4" s="2"/>
      <c r="C4" s="2"/>
      <c r="D4" s="2"/>
      <c r="E4" s="2"/>
      <c r="F4" s="2"/>
    </row>
    <row r="5" spans="1:6" ht="15" customHeight="1" x14ac:dyDescent="0.25">
      <c r="A5" s="2"/>
      <c r="B5" s="2"/>
      <c r="C5" s="2"/>
      <c r="D5" s="2"/>
      <c r="E5" s="2"/>
      <c r="F5" s="2"/>
    </row>
    <row r="6" spans="1:6" ht="15" customHeight="1" x14ac:dyDescent="0.25">
      <c r="A6" s="2"/>
      <c r="B6" s="2"/>
      <c r="C6" s="2"/>
      <c r="D6" s="2"/>
      <c r="E6" s="2"/>
      <c r="F6" s="2"/>
    </row>
    <row r="7" spans="1:6" ht="15" customHeight="1" x14ac:dyDescent="0.25">
      <c r="A7" s="2"/>
      <c r="B7" s="2"/>
      <c r="C7" s="2"/>
      <c r="D7" s="2"/>
      <c r="E7" s="2"/>
      <c r="F7" s="2"/>
    </row>
    <row r="8" spans="1:6" ht="15" customHeight="1" x14ac:dyDescent="0.25">
      <c r="A8" s="3"/>
      <c r="B8" s="4"/>
      <c r="C8" s="2"/>
      <c r="D8" s="4"/>
      <c r="E8" s="4"/>
      <c r="F8" s="4"/>
    </row>
    <row r="9" spans="1:6" ht="12" customHeight="1" x14ac:dyDescent="0.25">
      <c r="A9" s="5" t="s">
        <v>0</v>
      </c>
      <c r="B9" s="6" t="s">
        <v>62</v>
      </c>
      <c r="C9" s="7"/>
      <c r="D9" s="155" t="s">
        <v>69</v>
      </c>
      <c r="E9" s="156"/>
      <c r="F9" s="101">
        <v>160000</v>
      </c>
    </row>
    <row r="10" spans="1:6" ht="38.25" customHeight="1" x14ac:dyDescent="0.25">
      <c r="A10" s="8" t="s">
        <v>1</v>
      </c>
      <c r="B10" s="100" t="s">
        <v>63</v>
      </c>
      <c r="C10" s="9"/>
      <c r="D10" s="168" t="s">
        <v>2</v>
      </c>
      <c r="E10" s="169"/>
      <c r="F10" s="100" t="s">
        <v>132</v>
      </c>
    </row>
    <row r="11" spans="1:6" ht="12.75" customHeight="1" x14ac:dyDescent="0.25">
      <c r="A11" s="8" t="s">
        <v>3</v>
      </c>
      <c r="B11" s="10" t="s">
        <v>64</v>
      </c>
      <c r="C11" s="9"/>
      <c r="D11" s="157" t="s">
        <v>70</v>
      </c>
      <c r="E11" s="158"/>
      <c r="F11" s="14">
        <v>90</v>
      </c>
    </row>
    <row r="12" spans="1:6" ht="11.25" customHeight="1" x14ac:dyDescent="0.25">
      <c r="A12" s="8" t="s">
        <v>4</v>
      </c>
      <c r="B12" s="11" t="s">
        <v>65</v>
      </c>
      <c r="C12" s="9"/>
      <c r="D12" s="12" t="s">
        <v>5</v>
      </c>
      <c r="E12" s="13"/>
      <c r="F12" s="14">
        <f>F9*F11</f>
        <v>14400000</v>
      </c>
    </row>
    <row r="13" spans="1:6" ht="11.25" customHeight="1" x14ac:dyDescent="0.25">
      <c r="A13" s="8" t="s">
        <v>6</v>
      </c>
      <c r="B13" s="10" t="s">
        <v>66</v>
      </c>
      <c r="C13" s="9"/>
      <c r="D13" s="157" t="s">
        <v>7</v>
      </c>
      <c r="E13" s="158"/>
      <c r="F13" s="10" t="s">
        <v>67</v>
      </c>
    </row>
    <row r="14" spans="1:6" ht="13.5" customHeight="1" x14ac:dyDescent="0.25">
      <c r="A14" s="8" t="s">
        <v>8</v>
      </c>
      <c r="B14" s="103" t="s">
        <v>101</v>
      </c>
      <c r="C14" s="9"/>
      <c r="D14" s="157" t="s">
        <v>9</v>
      </c>
      <c r="E14" s="158"/>
      <c r="F14" s="10" t="s">
        <v>133</v>
      </c>
    </row>
    <row r="15" spans="1:6" ht="15" customHeight="1" x14ac:dyDescent="0.25">
      <c r="A15" s="8" t="s">
        <v>10</v>
      </c>
      <c r="B15" s="102">
        <v>44726</v>
      </c>
      <c r="C15" s="9"/>
      <c r="D15" s="159" t="s">
        <v>11</v>
      </c>
      <c r="E15" s="160"/>
      <c r="F15" s="11" t="s">
        <v>68</v>
      </c>
    </row>
    <row r="16" spans="1:6" ht="12" customHeight="1" x14ac:dyDescent="0.25">
      <c r="A16" s="15"/>
      <c r="B16" s="16"/>
      <c r="C16" s="17"/>
      <c r="D16" s="18"/>
      <c r="E16" s="18"/>
      <c r="F16" s="19"/>
    </row>
    <row r="17" spans="1:239" ht="12" customHeight="1" x14ac:dyDescent="0.25">
      <c r="A17" s="161" t="s">
        <v>12</v>
      </c>
      <c r="B17" s="162"/>
      <c r="C17" s="162"/>
      <c r="D17" s="162"/>
      <c r="E17" s="162"/>
      <c r="F17" s="162"/>
    </row>
    <row r="18" spans="1:239" ht="12" customHeight="1" x14ac:dyDescent="0.25">
      <c r="A18" s="20"/>
      <c r="B18" s="21"/>
      <c r="C18" s="21"/>
      <c r="D18" s="21"/>
      <c r="E18" s="22"/>
      <c r="F18" s="22"/>
    </row>
    <row r="19" spans="1:239" ht="12" customHeight="1" x14ac:dyDescent="0.25">
      <c r="A19" s="23" t="s">
        <v>13</v>
      </c>
      <c r="B19" s="24"/>
      <c r="C19" s="25"/>
      <c r="D19" s="25"/>
      <c r="E19" s="25"/>
      <c r="F19" s="25"/>
    </row>
    <row r="20" spans="1:239" ht="32.25" customHeight="1" x14ac:dyDescent="0.25">
      <c r="A20" s="26" t="s">
        <v>14</v>
      </c>
      <c r="B20" s="26" t="s">
        <v>15</v>
      </c>
      <c r="C20" s="26" t="s">
        <v>16</v>
      </c>
      <c r="D20" s="26" t="s">
        <v>17</v>
      </c>
      <c r="E20" s="26" t="s">
        <v>18</v>
      </c>
      <c r="F20" s="26" t="s">
        <v>19</v>
      </c>
    </row>
    <row r="21" spans="1:239" s="105" customFormat="1" ht="12.75" customHeight="1" x14ac:dyDescent="0.25">
      <c r="A21" s="106" t="s">
        <v>74</v>
      </c>
      <c r="B21" s="107" t="s">
        <v>20</v>
      </c>
      <c r="C21" s="108">
        <v>1</v>
      </c>
      <c r="D21" s="107" t="s">
        <v>120</v>
      </c>
      <c r="E21" s="109">
        <v>30000</v>
      </c>
      <c r="F21" s="109">
        <f>C21*E21</f>
        <v>30000</v>
      </c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4"/>
      <c r="BV21" s="104"/>
      <c r="BW21" s="104"/>
      <c r="BX21" s="104"/>
      <c r="BY21" s="104"/>
      <c r="BZ21" s="104"/>
      <c r="CA21" s="104"/>
      <c r="CB21" s="104"/>
      <c r="CC21" s="104"/>
      <c r="CD21" s="104"/>
      <c r="CE21" s="104"/>
      <c r="CF21" s="104"/>
      <c r="CG21" s="104"/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4"/>
      <c r="DC21" s="104"/>
      <c r="DD21" s="104"/>
      <c r="DE21" s="104"/>
      <c r="DF21" s="104"/>
      <c r="DG21" s="104"/>
      <c r="DH21" s="104"/>
      <c r="DI21" s="104"/>
      <c r="DJ21" s="104"/>
      <c r="DK21" s="104"/>
      <c r="DL21" s="104"/>
      <c r="DM21" s="104"/>
      <c r="DN21" s="104"/>
      <c r="DO21" s="104"/>
      <c r="DP21" s="104"/>
      <c r="DQ21" s="104"/>
      <c r="DR21" s="104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  <c r="FG21" s="104"/>
      <c r="FH21" s="104"/>
      <c r="FI21" s="104"/>
      <c r="FJ21" s="104"/>
      <c r="FK21" s="104"/>
      <c r="FL21" s="104"/>
      <c r="FM21" s="104"/>
      <c r="FN21" s="104"/>
      <c r="FO21" s="104"/>
      <c r="FP21" s="104"/>
      <c r="FQ21" s="104"/>
      <c r="FR21" s="104"/>
      <c r="FS21" s="104"/>
      <c r="FT21" s="104"/>
      <c r="FU21" s="104"/>
      <c r="FV21" s="104"/>
      <c r="FW21" s="104"/>
      <c r="FX21" s="104"/>
      <c r="FY21" s="104"/>
      <c r="FZ21" s="104"/>
      <c r="GA21" s="104"/>
      <c r="GB21" s="104"/>
      <c r="GC21" s="104"/>
      <c r="GD21" s="104"/>
      <c r="GE21" s="104"/>
      <c r="GF21" s="104"/>
      <c r="GG21" s="104"/>
      <c r="GH21" s="104"/>
      <c r="GI21" s="104"/>
      <c r="GJ21" s="104"/>
      <c r="GK21" s="104"/>
      <c r="GL21" s="104"/>
      <c r="GM21" s="104"/>
      <c r="GN21" s="104"/>
      <c r="GO21" s="104"/>
      <c r="GP21" s="104"/>
      <c r="GQ21" s="104"/>
      <c r="GR21" s="104"/>
      <c r="GS21" s="104"/>
      <c r="GT21" s="104"/>
      <c r="GU21" s="104"/>
      <c r="GV21" s="104"/>
      <c r="GW21" s="104"/>
      <c r="GX21" s="104"/>
      <c r="GY21" s="104"/>
      <c r="GZ21" s="104"/>
      <c r="HA21" s="104"/>
      <c r="HB21" s="104"/>
      <c r="HC21" s="104"/>
      <c r="HD21" s="104"/>
      <c r="HE21" s="104"/>
      <c r="HF21" s="104"/>
      <c r="HG21" s="104"/>
      <c r="HH21" s="104"/>
      <c r="HI21" s="104"/>
      <c r="HJ21" s="104"/>
      <c r="HK21" s="104"/>
      <c r="HL21" s="104"/>
      <c r="HM21" s="104"/>
      <c r="HN21" s="104"/>
      <c r="HO21" s="104"/>
      <c r="HP21" s="104"/>
      <c r="HQ21" s="104"/>
      <c r="HR21" s="104"/>
      <c r="HS21" s="104"/>
      <c r="HT21" s="104"/>
      <c r="HU21" s="104"/>
      <c r="HV21" s="104"/>
      <c r="HW21" s="104"/>
      <c r="HX21" s="104"/>
      <c r="HY21" s="104"/>
      <c r="HZ21" s="104"/>
      <c r="IA21" s="104"/>
      <c r="IB21" s="104"/>
      <c r="IC21" s="104"/>
      <c r="ID21" s="104"/>
      <c r="IE21" s="104"/>
    </row>
    <row r="22" spans="1:239" s="105" customFormat="1" ht="12.75" customHeight="1" x14ac:dyDescent="0.25">
      <c r="A22" s="106" t="s">
        <v>76</v>
      </c>
      <c r="B22" s="107" t="s">
        <v>20</v>
      </c>
      <c r="C22" s="108">
        <v>3</v>
      </c>
      <c r="D22" s="107" t="s">
        <v>75</v>
      </c>
      <c r="E22" s="109">
        <v>30000</v>
      </c>
      <c r="F22" s="109">
        <f t="shared" ref="F22:F32" si="0">C22*E22</f>
        <v>90000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</row>
    <row r="23" spans="1:239" s="105" customFormat="1" ht="12.75" customHeight="1" x14ac:dyDescent="0.25">
      <c r="A23" s="106" t="s">
        <v>77</v>
      </c>
      <c r="B23" s="107" t="s">
        <v>20</v>
      </c>
      <c r="C23" s="108">
        <v>36</v>
      </c>
      <c r="D23" s="107" t="s">
        <v>134</v>
      </c>
      <c r="E23" s="109">
        <v>30000</v>
      </c>
      <c r="F23" s="109">
        <f t="shared" si="0"/>
        <v>1080000</v>
      </c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  <c r="BM23" s="104"/>
      <c r="BN23" s="104"/>
      <c r="BO23" s="104"/>
      <c r="BP23" s="104"/>
      <c r="BQ23" s="104"/>
      <c r="BR23" s="104"/>
      <c r="BS23" s="104"/>
      <c r="BT23" s="104"/>
      <c r="BU23" s="104"/>
      <c r="BV23" s="104"/>
      <c r="BW23" s="104"/>
      <c r="BX23" s="104"/>
      <c r="BY23" s="104"/>
      <c r="BZ23" s="104"/>
      <c r="CA23" s="104"/>
      <c r="CB23" s="104"/>
      <c r="CC23" s="104"/>
      <c r="CD23" s="104"/>
      <c r="CE23" s="104"/>
      <c r="CF23" s="104"/>
      <c r="CG23" s="104"/>
      <c r="CH23" s="104"/>
      <c r="CI23" s="104"/>
      <c r="CJ23" s="104"/>
      <c r="CK23" s="104"/>
      <c r="CL23" s="104"/>
      <c r="CM23" s="104"/>
      <c r="CN23" s="104"/>
      <c r="CO23" s="104"/>
      <c r="CP23" s="104"/>
      <c r="CQ23" s="104"/>
      <c r="CR23" s="104"/>
      <c r="CS23" s="104"/>
      <c r="CT23" s="104"/>
      <c r="CU23" s="104"/>
      <c r="CV23" s="104"/>
      <c r="CW23" s="104"/>
      <c r="CX23" s="104"/>
      <c r="CY23" s="104"/>
      <c r="CZ23" s="104"/>
      <c r="DA23" s="104"/>
      <c r="DB23" s="104"/>
      <c r="DC23" s="104"/>
      <c r="DD23" s="104"/>
      <c r="DE23" s="104"/>
      <c r="DF23" s="104"/>
      <c r="DG23" s="104"/>
      <c r="DH23" s="104"/>
      <c r="DI23" s="104"/>
      <c r="DJ23" s="104"/>
      <c r="DK23" s="104"/>
      <c r="DL23" s="104"/>
      <c r="DM23" s="104"/>
      <c r="DN23" s="104"/>
      <c r="DO23" s="104"/>
      <c r="DP23" s="104"/>
      <c r="DQ23" s="104"/>
      <c r="DR23" s="104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  <c r="FG23" s="104"/>
      <c r="FH23" s="104"/>
      <c r="FI23" s="104"/>
      <c r="FJ23" s="104"/>
      <c r="FK23" s="104"/>
      <c r="FL23" s="104"/>
      <c r="FM23" s="104"/>
      <c r="FN23" s="104"/>
      <c r="FO23" s="104"/>
      <c r="FP23" s="104"/>
      <c r="FQ23" s="104"/>
      <c r="FR23" s="104"/>
      <c r="FS23" s="104"/>
      <c r="FT23" s="104"/>
      <c r="FU23" s="104"/>
      <c r="FV23" s="104"/>
      <c r="FW23" s="104"/>
      <c r="FX23" s="104"/>
      <c r="FY23" s="104"/>
      <c r="FZ23" s="104"/>
      <c r="GA23" s="104"/>
      <c r="GB23" s="104"/>
      <c r="GC23" s="104"/>
      <c r="GD23" s="104"/>
      <c r="GE23" s="104"/>
      <c r="GF23" s="104"/>
      <c r="GG23" s="104"/>
      <c r="GH23" s="104"/>
      <c r="GI23" s="104"/>
      <c r="GJ23" s="104"/>
      <c r="GK23" s="104"/>
      <c r="GL23" s="104"/>
      <c r="GM23" s="104"/>
      <c r="GN23" s="104"/>
      <c r="GO23" s="104"/>
      <c r="GP23" s="104"/>
      <c r="GQ23" s="104"/>
      <c r="GR23" s="104"/>
      <c r="GS23" s="104"/>
      <c r="GT23" s="104"/>
      <c r="GU23" s="104"/>
      <c r="GV23" s="104"/>
      <c r="GW23" s="104"/>
      <c r="GX23" s="104"/>
      <c r="GY23" s="104"/>
      <c r="GZ23" s="104"/>
      <c r="HA23" s="104"/>
      <c r="HB23" s="104"/>
      <c r="HC23" s="104"/>
      <c r="HD23" s="104"/>
      <c r="HE23" s="104"/>
      <c r="HF23" s="104"/>
      <c r="HG23" s="104"/>
      <c r="HH23" s="104"/>
      <c r="HI23" s="104"/>
      <c r="HJ23" s="104"/>
      <c r="HK23" s="104"/>
      <c r="HL23" s="104"/>
      <c r="HM23" s="104"/>
      <c r="HN23" s="104"/>
      <c r="HO23" s="104"/>
      <c r="HP23" s="104"/>
      <c r="HQ23" s="104"/>
      <c r="HR23" s="104"/>
      <c r="HS23" s="104"/>
      <c r="HT23" s="104"/>
      <c r="HU23" s="104"/>
      <c r="HV23" s="104"/>
      <c r="HW23" s="104"/>
      <c r="HX23" s="104"/>
      <c r="HY23" s="104"/>
      <c r="HZ23" s="104"/>
      <c r="IA23" s="104"/>
      <c r="IB23" s="104"/>
      <c r="IC23" s="104"/>
      <c r="ID23" s="104"/>
      <c r="IE23" s="104"/>
    </row>
    <row r="24" spans="1:239" s="105" customFormat="1" ht="12.75" customHeight="1" x14ac:dyDescent="0.25">
      <c r="A24" s="106" t="s">
        <v>78</v>
      </c>
      <c r="B24" s="107" t="s">
        <v>20</v>
      </c>
      <c r="C24" s="108">
        <v>3</v>
      </c>
      <c r="D24" s="107" t="s">
        <v>75</v>
      </c>
      <c r="E24" s="109">
        <v>30000</v>
      </c>
      <c r="F24" s="109">
        <f t="shared" si="0"/>
        <v>90000</v>
      </c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BL24" s="104"/>
      <c r="BM24" s="104"/>
      <c r="BN24" s="104"/>
      <c r="BO24" s="104"/>
      <c r="BP24" s="104"/>
      <c r="BQ24" s="104"/>
      <c r="BR24" s="104"/>
      <c r="BS24" s="104"/>
      <c r="BT24" s="104"/>
      <c r="BU24" s="104"/>
      <c r="BV24" s="104"/>
      <c r="BW24" s="104"/>
      <c r="BX24" s="104"/>
      <c r="BY24" s="104"/>
      <c r="BZ24" s="104"/>
      <c r="CA24" s="104"/>
      <c r="CB24" s="104"/>
      <c r="CC24" s="104"/>
      <c r="CD24" s="104"/>
      <c r="CE24" s="104"/>
      <c r="CF24" s="104"/>
      <c r="CG24" s="104"/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  <c r="CX24" s="104"/>
      <c r="CY24" s="104"/>
      <c r="CZ24" s="104"/>
      <c r="DA24" s="104"/>
      <c r="DB24" s="104"/>
      <c r="DC24" s="104"/>
      <c r="DD24" s="104"/>
      <c r="DE24" s="104"/>
      <c r="DF24" s="104"/>
      <c r="DG24" s="104"/>
      <c r="DH24" s="104"/>
      <c r="DI24" s="104"/>
      <c r="DJ24" s="104"/>
      <c r="DK24" s="104"/>
      <c r="DL24" s="104"/>
      <c r="DM24" s="104"/>
      <c r="DN24" s="104"/>
      <c r="DO24" s="104"/>
      <c r="DP24" s="104"/>
      <c r="DQ24" s="104"/>
      <c r="DR24" s="104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  <c r="FG24" s="104"/>
      <c r="FH24" s="104"/>
      <c r="FI24" s="104"/>
      <c r="FJ24" s="104"/>
      <c r="FK24" s="104"/>
      <c r="FL24" s="104"/>
      <c r="FM24" s="104"/>
      <c r="FN24" s="104"/>
      <c r="FO24" s="104"/>
      <c r="FP24" s="104"/>
      <c r="FQ24" s="104"/>
      <c r="FR24" s="104"/>
      <c r="FS24" s="104"/>
      <c r="FT24" s="104"/>
      <c r="FU24" s="104"/>
      <c r="FV24" s="104"/>
      <c r="FW24" s="104"/>
      <c r="FX24" s="104"/>
      <c r="FY24" s="104"/>
      <c r="FZ24" s="104"/>
      <c r="GA24" s="104"/>
      <c r="GB24" s="104"/>
      <c r="GC24" s="104"/>
      <c r="GD24" s="104"/>
      <c r="GE24" s="104"/>
      <c r="GF24" s="104"/>
      <c r="GG24" s="104"/>
      <c r="GH24" s="104"/>
      <c r="GI24" s="104"/>
      <c r="GJ24" s="104"/>
      <c r="GK24" s="104"/>
      <c r="GL24" s="104"/>
      <c r="GM24" s="104"/>
      <c r="GN24" s="104"/>
      <c r="GO24" s="104"/>
      <c r="GP24" s="104"/>
      <c r="GQ24" s="104"/>
      <c r="GR24" s="104"/>
      <c r="GS24" s="104"/>
      <c r="GT24" s="104"/>
      <c r="GU24" s="104"/>
      <c r="GV24" s="104"/>
      <c r="GW24" s="104"/>
      <c r="GX24" s="104"/>
      <c r="GY24" s="104"/>
      <c r="GZ24" s="104"/>
      <c r="HA24" s="104"/>
      <c r="HB24" s="104"/>
      <c r="HC24" s="104"/>
      <c r="HD24" s="104"/>
      <c r="HE24" s="104"/>
      <c r="HF24" s="104"/>
      <c r="HG24" s="104"/>
      <c r="HH24" s="104"/>
      <c r="HI24" s="104"/>
      <c r="HJ24" s="104"/>
      <c r="HK24" s="104"/>
      <c r="HL24" s="104"/>
      <c r="HM24" s="104"/>
      <c r="HN24" s="104"/>
      <c r="HO24" s="104"/>
      <c r="HP24" s="104"/>
      <c r="HQ24" s="104"/>
      <c r="HR24" s="104"/>
      <c r="HS24" s="104"/>
      <c r="HT24" s="104"/>
      <c r="HU24" s="104"/>
      <c r="HV24" s="104"/>
      <c r="HW24" s="104"/>
      <c r="HX24" s="104"/>
      <c r="HY24" s="104"/>
      <c r="HZ24" s="104"/>
      <c r="IA24" s="104"/>
      <c r="IB24" s="104"/>
      <c r="IC24" s="104"/>
      <c r="ID24" s="104"/>
      <c r="IE24" s="104"/>
    </row>
    <row r="25" spans="1:239" s="105" customFormat="1" ht="12.75" customHeight="1" x14ac:dyDescent="0.25">
      <c r="A25" s="106" t="s">
        <v>79</v>
      </c>
      <c r="B25" s="107" t="s">
        <v>20</v>
      </c>
      <c r="C25" s="108">
        <v>1</v>
      </c>
      <c r="D25" s="107" t="s">
        <v>75</v>
      </c>
      <c r="E25" s="109">
        <v>30000</v>
      </c>
      <c r="F25" s="109">
        <f t="shared" si="0"/>
        <v>30000</v>
      </c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</row>
    <row r="26" spans="1:239" s="105" customFormat="1" ht="12.75" customHeight="1" x14ac:dyDescent="0.25">
      <c r="A26" s="106" t="s">
        <v>80</v>
      </c>
      <c r="B26" s="107" t="s">
        <v>20</v>
      </c>
      <c r="C26" s="108">
        <v>18</v>
      </c>
      <c r="D26" s="107" t="s">
        <v>75</v>
      </c>
      <c r="E26" s="109">
        <v>30000</v>
      </c>
      <c r="F26" s="109">
        <f t="shared" si="0"/>
        <v>540000</v>
      </c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  <c r="CA26" s="104"/>
      <c r="CB26" s="104"/>
      <c r="CC26" s="104"/>
      <c r="CD26" s="104"/>
      <c r="CE26" s="104"/>
      <c r="CF26" s="104"/>
      <c r="CG26" s="104"/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  <c r="CX26" s="104"/>
      <c r="CY26" s="104"/>
      <c r="CZ26" s="104"/>
      <c r="DA26" s="104"/>
      <c r="DB26" s="104"/>
      <c r="DC26" s="104"/>
      <c r="DD26" s="104"/>
      <c r="DE26" s="104"/>
      <c r="DF26" s="104"/>
      <c r="DG26" s="104"/>
      <c r="DH26" s="104"/>
      <c r="DI26" s="104"/>
      <c r="DJ26" s="104"/>
      <c r="DK26" s="104"/>
      <c r="DL26" s="104"/>
      <c r="DM26" s="104"/>
      <c r="DN26" s="104"/>
      <c r="DO26" s="104"/>
      <c r="DP26" s="104"/>
      <c r="DQ26" s="104"/>
      <c r="DR26" s="104"/>
      <c r="DS26" s="104"/>
      <c r="DT26" s="104"/>
      <c r="DU26" s="104"/>
      <c r="DV26" s="104"/>
      <c r="DW26" s="104"/>
      <c r="DX26" s="104"/>
      <c r="DY26" s="104"/>
      <c r="DZ26" s="104"/>
      <c r="EA26" s="104"/>
      <c r="EB26" s="104"/>
      <c r="EC26" s="104"/>
      <c r="ED26" s="104"/>
      <c r="EE26" s="104"/>
      <c r="EF26" s="104"/>
      <c r="EG26" s="104"/>
      <c r="EH26" s="104"/>
      <c r="EI26" s="104"/>
      <c r="EJ26" s="104"/>
      <c r="EK26" s="104"/>
      <c r="EL26" s="104"/>
      <c r="EM26" s="104"/>
      <c r="EN26" s="104"/>
      <c r="EO26" s="104"/>
      <c r="EP26" s="104"/>
      <c r="EQ26" s="104"/>
      <c r="ER26" s="104"/>
      <c r="ES26" s="104"/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4"/>
      <c r="FF26" s="104"/>
      <c r="FG26" s="104"/>
      <c r="FH26" s="104"/>
      <c r="FI26" s="104"/>
      <c r="FJ26" s="104"/>
      <c r="FK26" s="104"/>
      <c r="FL26" s="104"/>
      <c r="FM26" s="104"/>
      <c r="FN26" s="104"/>
      <c r="FO26" s="104"/>
      <c r="FP26" s="104"/>
      <c r="FQ26" s="104"/>
      <c r="FR26" s="104"/>
      <c r="FS26" s="104"/>
      <c r="FT26" s="104"/>
      <c r="FU26" s="104"/>
      <c r="FV26" s="104"/>
      <c r="FW26" s="104"/>
      <c r="FX26" s="104"/>
      <c r="FY26" s="104"/>
      <c r="FZ26" s="104"/>
      <c r="GA26" s="104"/>
      <c r="GB26" s="104"/>
      <c r="GC26" s="104"/>
      <c r="GD26" s="104"/>
      <c r="GE26" s="104"/>
      <c r="GF26" s="104"/>
      <c r="GG26" s="104"/>
      <c r="GH26" s="104"/>
      <c r="GI26" s="104"/>
      <c r="GJ26" s="104"/>
      <c r="GK26" s="104"/>
      <c r="GL26" s="104"/>
      <c r="GM26" s="104"/>
      <c r="GN26" s="104"/>
      <c r="GO26" s="104"/>
      <c r="GP26" s="104"/>
      <c r="GQ26" s="104"/>
      <c r="GR26" s="104"/>
      <c r="GS26" s="104"/>
      <c r="GT26" s="104"/>
      <c r="GU26" s="104"/>
      <c r="GV26" s="104"/>
      <c r="GW26" s="104"/>
      <c r="GX26" s="104"/>
      <c r="GY26" s="104"/>
      <c r="GZ26" s="104"/>
      <c r="HA26" s="104"/>
      <c r="HB26" s="104"/>
      <c r="HC26" s="104"/>
      <c r="HD26" s="104"/>
      <c r="HE26" s="104"/>
      <c r="HF26" s="104"/>
      <c r="HG26" s="104"/>
      <c r="HH26" s="104"/>
      <c r="HI26" s="104"/>
      <c r="HJ26" s="104"/>
      <c r="HK26" s="104"/>
      <c r="HL26" s="104"/>
      <c r="HM26" s="104"/>
      <c r="HN26" s="104"/>
      <c r="HO26" s="104"/>
      <c r="HP26" s="104"/>
      <c r="HQ26" s="104"/>
      <c r="HR26" s="104"/>
      <c r="HS26" s="104"/>
      <c r="HT26" s="104"/>
      <c r="HU26" s="104"/>
      <c r="HV26" s="104"/>
      <c r="HW26" s="104"/>
      <c r="HX26" s="104"/>
      <c r="HY26" s="104"/>
      <c r="HZ26" s="104"/>
      <c r="IA26" s="104"/>
      <c r="IB26" s="104"/>
      <c r="IC26" s="104"/>
      <c r="ID26" s="104"/>
      <c r="IE26" s="104"/>
    </row>
    <row r="27" spans="1:239" s="105" customFormat="1" ht="12.75" customHeight="1" x14ac:dyDescent="0.25">
      <c r="A27" s="106" t="s">
        <v>79</v>
      </c>
      <c r="B27" s="107" t="s">
        <v>20</v>
      </c>
      <c r="C27" s="108">
        <v>1</v>
      </c>
      <c r="D27" s="107" t="s">
        <v>75</v>
      </c>
      <c r="E27" s="109">
        <v>30000</v>
      </c>
      <c r="F27" s="109">
        <f t="shared" si="0"/>
        <v>30000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  <c r="CA27" s="104"/>
      <c r="CB27" s="104"/>
      <c r="CC27" s="104"/>
      <c r="CD27" s="104"/>
      <c r="CE27" s="104"/>
      <c r="CF27" s="104"/>
      <c r="CG27" s="104"/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  <c r="CX27" s="104"/>
      <c r="CY27" s="104"/>
      <c r="CZ27" s="104"/>
      <c r="DA27" s="104"/>
      <c r="DB27" s="104"/>
      <c r="DC27" s="104"/>
      <c r="DD27" s="104"/>
      <c r="DE27" s="104"/>
      <c r="DF27" s="104"/>
      <c r="DG27" s="104"/>
      <c r="DH27" s="104"/>
      <c r="DI27" s="104"/>
      <c r="DJ27" s="104"/>
      <c r="DK27" s="104"/>
      <c r="DL27" s="104"/>
      <c r="DM27" s="104"/>
      <c r="DN27" s="104"/>
      <c r="DO27" s="104"/>
      <c r="DP27" s="104"/>
      <c r="DQ27" s="104"/>
      <c r="DR27" s="104"/>
      <c r="DS27" s="104"/>
      <c r="DT27" s="104"/>
      <c r="DU27" s="104"/>
      <c r="DV27" s="104"/>
      <c r="DW27" s="104"/>
      <c r="DX27" s="104"/>
      <c r="DY27" s="104"/>
      <c r="DZ27" s="104"/>
      <c r="EA27" s="104"/>
      <c r="EB27" s="104"/>
      <c r="EC27" s="104"/>
      <c r="ED27" s="104"/>
      <c r="EE27" s="104"/>
      <c r="EF27" s="104"/>
      <c r="EG27" s="104"/>
      <c r="EH27" s="104"/>
      <c r="EI27" s="104"/>
      <c r="EJ27" s="104"/>
      <c r="EK27" s="104"/>
      <c r="EL27" s="104"/>
      <c r="EM27" s="104"/>
      <c r="EN27" s="104"/>
      <c r="EO27" s="104"/>
      <c r="EP27" s="104"/>
      <c r="EQ27" s="104"/>
      <c r="ER27" s="104"/>
      <c r="ES27" s="104"/>
      <c r="ET27" s="104"/>
      <c r="EU27" s="104"/>
      <c r="EV27" s="104"/>
      <c r="EW27" s="104"/>
      <c r="EX27" s="104"/>
      <c r="EY27" s="104"/>
      <c r="EZ27" s="104"/>
      <c r="FA27" s="104"/>
      <c r="FB27" s="104"/>
      <c r="FC27" s="104"/>
      <c r="FD27" s="104"/>
      <c r="FE27" s="104"/>
      <c r="FF27" s="104"/>
      <c r="FG27" s="104"/>
      <c r="FH27" s="104"/>
      <c r="FI27" s="104"/>
      <c r="FJ27" s="104"/>
      <c r="FK27" s="104"/>
      <c r="FL27" s="104"/>
      <c r="FM27" s="104"/>
      <c r="FN27" s="104"/>
      <c r="FO27" s="104"/>
      <c r="FP27" s="104"/>
      <c r="FQ27" s="104"/>
      <c r="FR27" s="104"/>
      <c r="FS27" s="104"/>
      <c r="FT27" s="104"/>
      <c r="FU27" s="104"/>
      <c r="FV27" s="104"/>
      <c r="FW27" s="104"/>
      <c r="FX27" s="104"/>
      <c r="FY27" s="104"/>
      <c r="FZ27" s="104"/>
      <c r="GA27" s="104"/>
      <c r="GB27" s="104"/>
      <c r="GC27" s="104"/>
      <c r="GD27" s="104"/>
      <c r="GE27" s="104"/>
      <c r="GF27" s="104"/>
      <c r="GG27" s="104"/>
      <c r="GH27" s="104"/>
      <c r="GI27" s="104"/>
      <c r="GJ27" s="104"/>
      <c r="GK27" s="104"/>
      <c r="GL27" s="104"/>
      <c r="GM27" s="104"/>
      <c r="GN27" s="104"/>
      <c r="GO27" s="104"/>
      <c r="GP27" s="104"/>
      <c r="GQ27" s="104"/>
      <c r="GR27" s="104"/>
      <c r="GS27" s="104"/>
      <c r="GT27" s="104"/>
      <c r="GU27" s="104"/>
      <c r="GV27" s="104"/>
      <c r="GW27" s="104"/>
      <c r="GX27" s="104"/>
      <c r="GY27" s="104"/>
      <c r="GZ27" s="104"/>
      <c r="HA27" s="104"/>
      <c r="HB27" s="104"/>
      <c r="HC27" s="104"/>
      <c r="HD27" s="104"/>
      <c r="HE27" s="104"/>
      <c r="HF27" s="104"/>
      <c r="HG27" s="104"/>
      <c r="HH27" s="104"/>
      <c r="HI27" s="104"/>
      <c r="HJ27" s="104"/>
      <c r="HK27" s="104"/>
      <c r="HL27" s="104"/>
      <c r="HM27" s="104"/>
      <c r="HN27" s="104"/>
      <c r="HO27" s="104"/>
      <c r="HP27" s="104"/>
      <c r="HQ27" s="104"/>
      <c r="HR27" s="104"/>
      <c r="HS27" s="104"/>
      <c r="HT27" s="104"/>
      <c r="HU27" s="104"/>
      <c r="HV27" s="104"/>
      <c r="HW27" s="104"/>
      <c r="HX27" s="104"/>
      <c r="HY27" s="104"/>
      <c r="HZ27" s="104"/>
      <c r="IA27" s="104"/>
      <c r="IB27" s="104"/>
      <c r="IC27" s="104"/>
      <c r="ID27" s="104"/>
      <c r="IE27" s="104"/>
    </row>
    <row r="28" spans="1:239" s="105" customFormat="1" ht="12.75" customHeight="1" x14ac:dyDescent="0.25">
      <c r="A28" s="106" t="s">
        <v>81</v>
      </c>
      <c r="B28" s="107" t="s">
        <v>20</v>
      </c>
      <c r="C28" s="108">
        <v>4</v>
      </c>
      <c r="D28" s="107" t="s">
        <v>135</v>
      </c>
      <c r="E28" s="109">
        <v>30000</v>
      </c>
      <c r="F28" s="109">
        <f t="shared" si="0"/>
        <v>120000</v>
      </c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  <c r="CQ28" s="104"/>
      <c r="CR28" s="104"/>
      <c r="CS28" s="104"/>
      <c r="CT28" s="104"/>
      <c r="CU28" s="104"/>
      <c r="CV28" s="104"/>
      <c r="CW28" s="104"/>
      <c r="CX28" s="104"/>
      <c r="CY28" s="104"/>
      <c r="CZ28" s="104"/>
      <c r="DA28" s="104"/>
      <c r="DB28" s="104"/>
      <c r="DC28" s="104"/>
      <c r="DD28" s="104"/>
      <c r="DE28" s="104"/>
      <c r="DF28" s="104"/>
      <c r="DG28" s="104"/>
      <c r="DH28" s="104"/>
      <c r="DI28" s="104"/>
      <c r="DJ28" s="104"/>
      <c r="DK28" s="104"/>
      <c r="DL28" s="104"/>
      <c r="DM28" s="104"/>
      <c r="DN28" s="104"/>
      <c r="DO28" s="104"/>
      <c r="DP28" s="104"/>
      <c r="DQ28" s="104"/>
      <c r="DR28" s="104"/>
      <c r="DS28" s="104"/>
      <c r="DT28" s="104"/>
      <c r="DU28" s="104"/>
      <c r="DV28" s="104"/>
      <c r="DW28" s="104"/>
      <c r="DX28" s="104"/>
      <c r="DY28" s="104"/>
      <c r="DZ28" s="104"/>
      <c r="EA28" s="104"/>
      <c r="EB28" s="104"/>
      <c r="EC28" s="104"/>
      <c r="ED28" s="104"/>
      <c r="EE28" s="104"/>
      <c r="EF28" s="104"/>
      <c r="EG28" s="104"/>
      <c r="EH28" s="104"/>
      <c r="EI28" s="104"/>
      <c r="EJ28" s="104"/>
      <c r="EK28" s="104"/>
      <c r="EL28" s="104"/>
      <c r="EM28" s="104"/>
      <c r="EN28" s="104"/>
      <c r="EO28" s="104"/>
      <c r="EP28" s="104"/>
      <c r="EQ28" s="104"/>
      <c r="ER28" s="104"/>
      <c r="ES28" s="104"/>
      <c r="ET28" s="104"/>
      <c r="EU28" s="104"/>
      <c r="EV28" s="104"/>
      <c r="EW28" s="104"/>
      <c r="EX28" s="104"/>
      <c r="EY28" s="104"/>
      <c r="EZ28" s="104"/>
      <c r="FA28" s="104"/>
      <c r="FB28" s="104"/>
      <c r="FC28" s="104"/>
      <c r="FD28" s="104"/>
      <c r="FE28" s="104"/>
      <c r="FF28" s="104"/>
      <c r="FG28" s="104"/>
      <c r="FH28" s="104"/>
      <c r="FI28" s="104"/>
      <c r="FJ28" s="104"/>
      <c r="FK28" s="104"/>
      <c r="FL28" s="104"/>
      <c r="FM28" s="104"/>
      <c r="FN28" s="104"/>
      <c r="FO28" s="104"/>
      <c r="FP28" s="104"/>
      <c r="FQ28" s="104"/>
      <c r="FR28" s="104"/>
      <c r="FS28" s="104"/>
      <c r="FT28" s="104"/>
      <c r="FU28" s="104"/>
      <c r="FV28" s="104"/>
      <c r="FW28" s="104"/>
      <c r="FX28" s="104"/>
      <c r="FY28" s="104"/>
      <c r="FZ28" s="104"/>
      <c r="GA28" s="104"/>
      <c r="GB28" s="104"/>
      <c r="GC28" s="104"/>
      <c r="GD28" s="104"/>
      <c r="GE28" s="104"/>
      <c r="GF28" s="104"/>
      <c r="GG28" s="104"/>
      <c r="GH28" s="104"/>
      <c r="GI28" s="104"/>
      <c r="GJ28" s="104"/>
      <c r="GK28" s="104"/>
      <c r="GL28" s="104"/>
      <c r="GM28" s="104"/>
      <c r="GN28" s="104"/>
      <c r="GO28" s="104"/>
      <c r="GP28" s="104"/>
      <c r="GQ28" s="104"/>
      <c r="GR28" s="104"/>
      <c r="GS28" s="104"/>
      <c r="GT28" s="104"/>
      <c r="GU28" s="104"/>
      <c r="GV28" s="104"/>
      <c r="GW28" s="104"/>
      <c r="GX28" s="104"/>
      <c r="GY28" s="104"/>
      <c r="GZ28" s="104"/>
      <c r="HA28" s="104"/>
      <c r="HB28" s="104"/>
      <c r="HC28" s="104"/>
      <c r="HD28" s="104"/>
      <c r="HE28" s="104"/>
      <c r="HF28" s="104"/>
      <c r="HG28" s="104"/>
      <c r="HH28" s="104"/>
      <c r="HI28" s="104"/>
      <c r="HJ28" s="104"/>
      <c r="HK28" s="104"/>
      <c r="HL28" s="104"/>
      <c r="HM28" s="104"/>
      <c r="HN28" s="104"/>
      <c r="HO28" s="104"/>
      <c r="HP28" s="104"/>
      <c r="HQ28" s="104"/>
      <c r="HR28" s="104"/>
      <c r="HS28" s="104"/>
      <c r="HT28" s="104"/>
      <c r="HU28" s="104"/>
      <c r="HV28" s="104"/>
      <c r="HW28" s="104"/>
      <c r="HX28" s="104"/>
      <c r="HY28" s="104"/>
      <c r="HZ28" s="104"/>
      <c r="IA28" s="104"/>
      <c r="IB28" s="104"/>
      <c r="IC28" s="104"/>
      <c r="ID28" s="104"/>
      <c r="IE28" s="104"/>
    </row>
    <row r="29" spans="1:239" s="105" customFormat="1" ht="12.75" customHeight="1" x14ac:dyDescent="0.25">
      <c r="A29" s="106" t="s">
        <v>78</v>
      </c>
      <c r="B29" s="107" t="s">
        <v>20</v>
      </c>
      <c r="C29" s="108">
        <v>3</v>
      </c>
      <c r="D29" s="107" t="s">
        <v>82</v>
      </c>
      <c r="E29" s="109">
        <v>30000</v>
      </c>
      <c r="F29" s="109">
        <f t="shared" si="0"/>
        <v>90000</v>
      </c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  <c r="CX29" s="104"/>
      <c r="CY29" s="104"/>
      <c r="CZ29" s="104"/>
      <c r="DA29" s="104"/>
      <c r="DB29" s="104"/>
      <c r="DC29" s="104"/>
      <c r="DD29" s="104"/>
      <c r="DE29" s="104"/>
      <c r="DF29" s="104"/>
      <c r="DG29" s="104"/>
      <c r="DH29" s="104"/>
      <c r="DI29" s="104"/>
      <c r="DJ29" s="104"/>
      <c r="DK29" s="104"/>
      <c r="DL29" s="104"/>
      <c r="DM29" s="104"/>
      <c r="DN29" s="104"/>
      <c r="DO29" s="104"/>
      <c r="DP29" s="104"/>
      <c r="DQ29" s="104"/>
      <c r="DR29" s="104"/>
      <c r="DS29" s="104"/>
      <c r="DT29" s="104"/>
      <c r="DU29" s="104"/>
      <c r="DV29" s="104"/>
      <c r="DW29" s="104"/>
      <c r="DX29" s="104"/>
      <c r="DY29" s="104"/>
      <c r="DZ29" s="104"/>
      <c r="EA29" s="104"/>
      <c r="EB29" s="104"/>
      <c r="EC29" s="104"/>
      <c r="ED29" s="104"/>
      <c r="EE29" s="104"/>
      <c r="EF29" s="104"/>
      <c r="EG29" s="104"/>
      <c r="EH29" s="104"/>
      <c r="EI29" s="104"/>
      <c r="EJ29" s="104"/>
      <c r="EK29" s="104"/>
      <c r="EL29" s="104"/>
      <c r="EM29" s="104"/>
      <c r="EN29" s="104"/>
      <c r="EO29" s="104"/>
      <c r="EP29" s="104"/>
      <c r="EQ29" s="104"/>
      <c r="ER29" s="104"/>
      <c r="ES29" s="104"/>
      <c r="ET29" s="104"/>
      <c r="EU29" s="104"/>
      <c r="EV29" s="104"/>
      <c r="EW29" s="104"/>
      <c r="EX29" s="104"/>
      <c r="EY29" s="104"/>
      <c r="EZ29" s="104"/>
      <c r="FA29" s="104"/>
      <c r="FB29" s="104"/>
      <c r="FC29" s="104"/>
      <c r="FD29" s="104"/>
      <c r="FE29" s="104"/>
      <c r="FF29" s="104"/>
      <c r="FG29" s="104"/>
      <c r="FH29" s="104"/>
      <c r="FI29" s="104"/>
      <c r="FJ29" s="104"/>
      <c r="FK29" s="104"/>
      <c r="FL29" s="104"/>
      <c r="FM29" s="104"/>
      <c r="FN29" s="104"/>
      <c r="FO29" s="104"/>
      <c r="FP29" s="104"/>
      <c r="FQ29" s="104"/>
      <c r="FR29" s="104"/>
      <c r="FS29" s="104"/>
      <c r="FT29" s="104"/>
      <c r="FU29" s="104"/>
      <c r="FV29" s="104"/>
      <c r="FW29" s="104"/>
      <c r="FX29" s="104"/>
      <c r="FY29" s="104"/>
      <c r="FZ29" s="104"/>
      <c r="GA29" s="104"/>
      <c r="GB29" s="104"/>
      <c r="GC29" s="104"/>
      <c r="GD29" s="104"/>
      <c r="GE29" s="104"/>
      <c r="GF29" s="104"/>
      <c r="GG29" s="104"/>
      <c r="GH29" s="104"/>
      <c r="GI29" s="104"/>
      <c r="GJ29" s="104"/>
      <c r="GK29" s="104"/>
      <c r="GL29" s="104"/>
      <c r="GM29" s="104"/>
      <c r="GN29" s="104"/>
      <c r="GO29" s="104"/>
      <c r="GP29" s="104"/>
      <c r="GQ29" s="104"/>
      <c r="GR29" s="104"/>
      <c r="GS29" s="104"/>
      <c r="GT29" s="104"/>
      <c r="GU29" s="104"/>
      <c r="GV29" s="104"/>
      <c r="GW29" s="104"/>
      <c r="GX29" s="104"/>
      <c r="GY29" s="104"/>
      <c r="GZ29" s="104"/>
      <c r="HA29" s="104"/>
      <c r="HB29" s="104"/>
      <c r="HC29" s="104"/>
      <c r="HD29" s="104"/>
      <c r="HE29" s="104"/>
      <c r="HF29" s="104"/>
      <c r="HG29" s="104"/>
      <c r="HH29" s="104"/>
      <c r="HI29" s="104"/>
      <c r="HJ29" s="104"/>
      <c r="HK29" s="104"/>
      <c r="HL29" s="104"/>
      <c r="HM29" s="104"/>
      <c r="HN29" s="104"/>
      <c r="HO29" s="104"/>
      <c r="HP29" s="104"/>
      <c r="HQ29" s="104"/>
      <c r="HR29" s="104"/>
      <c r="HS29" s="104"/>
      <c r="HT29" s="104"/>
      <c r="HU29" s="104"/>
      <c r="HV29" s="104"/>
      <c r="HW29" s="104"/>
      <c r="HX29" s="104"/>
      <c r="HY29" s="104"/>
      <c r="HZ29" s="104"/>
      <c r="IA29" s="104"/>
      <c r="IB29" s="104"/>
      <c r="IC29" s="104"/>
      <c r="ID29" s="104"/>
      <c r="IE29" s="104"/>
    </row>
    <row r="30" spans="1:239" s="105" customFormat="1" ht="12.75" customHeight="1" x14ac:dyDescent="0.25">
      <c r="A30" s="106" t="s">
        <v>83</v>
      </c>
      <c r="B30" s="107" t="s">
        <v>20</v>
      </c>
      <c r="C30" s="108">
        <v>0.2</v>
      </c>
      <c r="D30" s="107" t="s">
        <v>97</v>
      </c>
      <c r="E30" s="109">
        <v>30000</v>
      </c>
      <c r="F30" s="109">
        <f t="shared" si="0"/>
        <v>6000</v>
      </c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  <c r="EO30" s="104"/>
      <c r="EP30" s="104"/>
      <c r="EQ30" s="104"/>
      <c r="ER30" s="104"/>
      <c r="ES30" s="104"/>
      <c r="ET30" s="104"/>
      <c r="EU30" s="104"/>
      <c r="EV30" s="104"/>
      <c r="EW30" s="104"/>
      <c r="EX30" s="104"/>
      <c r="EY30" s="104"/>
      <c r="EZ30" s="104"/>
      <c r="FA30" s="104"/>
      <c r="FB30" s="104"/>
      <c r="FC30" s="104"/>
      <c r="FD30" s="104"/>
      <c r="FE30" s="104"/>
      <c r="FF30" s="104"/>
      <c r="FG30" s="104"/>
      <c r="FH30" s="104"/>
      <c r="FI30" s="104"/>
      <c r="FJ30" s="104"/>
      <c r="FK30" s="104"/>
      <c r="FL30" s="104"/>
      <c r="FM30" s="104"/>
      <c r="FN30" s="104"/>
      <c r="FO30" s="104"/>
      <c r="FP30" s="104"/>
      <c r="FQ30" s="104"/>
      <c r="FR30" s="104"/>
      <c r="FS30" s="104"/>
      <c r="FT30" s="104"/>
      <c r="FU30" s="104"/>
      <c r="FV30" s="104"/>
      <c r="FW30" s="104"/>
      <c r="FX30" s="104"/>
      <c r="FY30" s="104"/>
      <c r="FZ30" s="104"/>
      <c r="GA30" s="104"/>
      <c r="GB30" s="104"/>
      <c r="GC30" s="104"/>
      <c r="GD30" s="104"/>
      <c r="GE30" s="104"/>
      <c r="GF30" s="104"/>
      <c r="GG30" s="104"/>
      <c r="GH30" s="104"/>
      <c r="GI30" s="104"/>
      <c r="GJ30" s="104"/>
      <c r="GK30" s="104"/>
      <c r="GL30" s="104"/>
      <c r="GM30" s="104"/>
      <c r="GN30" s="104"/>
      <c r="GO30" s="104"/>
      <c r="GP30" s="104"/>
      <c r="GQ30" s="104"/>
      <c r="GR30" s="104"/>
      <c r="GS30" s="104"/>
      <c r="GT30" s="104"/>
      <c r="GU30" s="104"/>
      <c r="GV30" s="104"/>
      <c r="GW30" s="104"/>
      <c r="GX30" s="104"/>
      <c r="GY30" s="104"/>
      <c r="GZ30" s="104"/>
      <c r="HA30" s="104"/>
      <c r="HB30" s="104"/>
      <c r="HC30" s="104"/>
      <c r="HD30" s="104"/>
      <c r="HE30" s="104"/>
      <c r="HF30" s="104"/>
      <c r="HG30" s="104"/>
      <c r="HH30" s="104"/>
      <c r="HI30" s="104"/>
      <c r="HJ30" s="104"/>
      <c r="HK30" s="104"/>
      <c r="HL30" s="104"/>
      <c r="HM30" s="104"/>
      <c r="HN30" s="104"/>
      <c r="HO30" s="104"/>
      <c r="HP30" s="104"/>
      <c r="HQ30" s="104"/>
      <c r="HR30" s="104"/>
      <c r="HS30" s="104"/>
      <c r="HT30" s="104"/>
      <c r="HU30" s="104"/>
      <c r="HV30" s="104"/>
      <c r="HW30" s="104"/>
      <c r="HX30" s="104"/>
      <c r="HY30" s="104"/>
      <c r="HZ30" s="104"/>
      <c r="IA30" s="104"/>
      <c r="IB30" s="104"/>
      <c r="IC30" s="104"/>
      <c r="ID30" s="104"/>
      <c r="IE30" s="104"/>
    </row>
    <row r="31" spans="1:239" s="105" customFormat="1" ht="12.75" customHeight="1" x14ac:dyDescent="0.25">
      <c r="A31" s="106" t="s">
        <v>84</v>
      </c>
      <c r="B31" s="107" t="s">
        <v>20</v>
      </c>
      <c r="C31" s="108">
        <v>2</v>
      </c>
      <c r="D31" s="107" t="s">
        <v>97</v>
      </c>
      <c r="E31" s="109">
        <v>30000</v>
      </c>
      <c r="F31" s="109">
        <f t="shared" si="0"/>
        <v>60000</v>
      </c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  <c r="EO31" s="104"/>
      <c r="EP31" s="104"/>
      <c r="EQ31" s="104"/>
      <c r="ER31" s="104"/>
      <c r="ES31" s="104"/>
      <c r="ET31" s="104"/>
      <c r="EU31" s="104"/>
      <c r="EV31" s="104"/>
      <c r="EW31" s="104"/>
      <c r="EX31" s="104"/>
      <c r="EY31" s="104"/>
      <c r="EZ31" s="104"/>
      <c r="FA31" s="104"/>
      <c r="FB31" s="104"/>
      <c r="FC31" s="104"/>
      <c r="FD31" s="104"/>
      <c r="FE31" s="104"/>
      <c r="FF31" s="104"/>
      <c r="FG31" s="104"/>
      <c r="FH31" s="104"/>
      <c r="FI31" s="104"/>
      <c r="FJ31" s="104"/>
      <c r="FK31" s="104"/>
      <c r="FL31" s="104"/>
      <c r="FM31" s="104"/>
      <c r="FN31" s="104"/>
      <c r="FO31" s="104"/>
      <c r="FP31" s="104"/>
      <c r="FQ31" s="104"/>
      <c r="FR31" s="104"/>
      <c r="FS31" s="104"/>
      <c r="FT31" s="104"/>
      <c r="FU31" s="104"/>
      <c r="FV31" s="104"/>
      <c r="FW31" s="104"/>
      <c r="FX31" s="104"/>
      <c r="FY31" s="104"/>
      <c r="FZ31" s="104"/>
      <c r="GA31" s="104"/>
      <c r="GB31" s="104"/>
      <c r="GC31" s="104"/>
      <c r="GD31" s="104"/>
      <c r="GE31" s="104"/>
      <c r="GF31" s="104"/>
      <c r="GG31" s="104"/>
      <c r="GH31" s="104"/>
      <c r="GI31" s="104"/>
      <c r="GJ31" s="104"/>
      <c r="GK31" s="104"/>
      <c r="GL31" s="104"/>
      <c r="GM31" s="104"/>
      <c r="GN31" s="104"/>
      <c r="GO31" s="104"/>
      <c r="GP31" s="104"/>
      <c r="GQ31" s="104"/>
      <c r="GR31" s="104"/>
      <c r="GS31" s="104"/>
      <c r="GT31" s="104"/>
      <c r="GU31" s="104"/>
      <c r="GV31" s="104"/>
      <c r="GW31" s="104"/>
      <c r="GX31" s="104"/>
      <c r="GY31" s="104"/>
      <c r="GZ31" s="104"/>
      <c r="HA31" s="104"/>
      <c r="HB31" s="104"/>
      <c r="HC31" s="104"/>
      <c r="HD31" s="104"/>
      <c r="HE31" s="104"/>
      <c r="HF31" s="104"/>
      <c r="HG31" s="104"/>
      <c r="HH31" s="104"/>
      <c r="HI31" s="104"/>
      <c r="HJ31" s="104"/>
      <c r="HK31" s="104"/>
      <c r="HL31" s="104"/>
      <c r="HM31" s="104"/>
      <c r="HN31" s="104"/>
      <c r="HO31" s="104"/>
      <c r="HP31" s="104"/>
      <c r="HQ31" s="104"/>
      <c r="HR31" s="104"/>
      <c r="HS31" s="104"/>
      <c r="HT31" s="104"/>
      <c r="HU31" s="104"/>
      <c r="HV31" s="104"/>
      <c r="HW31" s="104"/>
      <c r="HX31" s="104"/>
      <c r="HY31" s="104"/>
      <c r="HZ31" s="104"/>
      <c r="IA31" s="104"/>
      <c r="IB31" s="104"/>
      <c r="IC31" s="104"/>
      <c r="ID31" s="104"/>
      <c r="IE31" s="104"/>
    </row>
    <row r="32" spans="1:239" s="105" customFormat="1" ht="12.75" customHeight="1" x14ac:dyDescent="0.25">
      <c r="A32" s="106" t="s">
        <v>85</v>
      </c>
      <c r="B32" s="107" t="s">
        <v>20</v>
      </c>
      <c r="C32" s="108">
        <v>3</v>
      </c>
      <c r="D32" s="107" t="s">
        <v>98</v>
      </c>
      <c r="E32" s="109">
        <v>30000</v>
      </c>
      <c r="F32" s="109">
        <f t="shared" si="0"/>
        <v>90000</v>
      </c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4"/>
      <c r="FR32" s="104"/>
      <c r="FS32" s="104"/>
      <c r="FT32" s="104"/>
      <c r="FU32" s="104"/>
      <c r="FV32" s="104"/>
      <c r="FW32" s="104"/>
      <c r="FX32" s="104"/>
      <c r="FY32" s="104"/>
      <c r="FZ32" s="104"/>
      <c r="GA32" s="104"/>
      <c r="GB32" s="104"/>
      <c r="GC32" s="104"/>
      <c r="GD32" s="104"/>
      <c r="GE32" s="104"/>
      <c r="GF32" s="104"/>
      <c r="GG32" s="104"/>
      <c r="GH32" s="104"/>
      <c r="GI32" s="104"/>
      <c r="GJ32" s="104"/>
      <c r="GK32" s="104"/>
      <c r="GL32" s="104"/>
      <c r="GM32" s="104"/>
      <c r="GN32" s="104"/>
      <c r="GO32" s="104"/>
      <c r="GP32" s="104"/>
      <c r="GQ32" s="104"/>
      <c r="GR32" s="104"/>
      <c r="GS32" s="104"/>
      <c r="GT32" s="104"/>
      <c r="GU32" s="104"/>
      <c r="GV32" s="104"/>
      <c r="GW32" s="104"/>
      <c r="GX32" s="104"/>
      <c r="GY32" s="104"/>
      <c r="GZ32" s="104"/>
      <c r="HA32" s="104"/>
      <c r="HB32" s="104"/>
      <c r="HC32" s="104"/>
      <c r="HD32" s="104"/>
      <c r="HE32" s="104"/>
      <c r="HF32" s="104"/>
      <c r="HG32" s="104"/>
      <c r="HH32" s="104"/>
      <c r="HI32" s="104"/>
      <c r="HJ32" s="104"/>
      <c r="HK32" s="104"/>
      <c r="HL32" s="104"/>
      <c r="HM32" s="104"/>
      <c r="HN32" s="104"/>
      <c r="HO32" s="104"/>
      <c r="HP32" s="104"/>
      <c r="HQ32" s="104"/>
      <c r="HR32" s="104"/>
      <c r="HS32" s="104"/>
      <c r="HT32" s="104"/>
      <c r="HU32" s="104"/>
      <c r="HV32" s="104"/>
      <c r="HW32" s="104"/>
      <c r="HX32" s="104"/>
      <c r="HY32" s="104"/>
      <c r="HZ32" s="104"/>
      <c r="IA32" s="104"/>
      <c r="IB32" s="104"/>
      <c r="IC32" s="104"/>
      <c r="ID32" s="104"/>
      <c r="IE32" s="104"/>
    </row>
    <row r="33" spans="1:239" ht="12.75" customHeight="1" x14ac:dyDescent="0.25">
      <c r="A33" s="27" t="s">
        <v>21</v>
      </c>
      <c r="B33" s="28"/>
      <c r="C33" s="28"/>
      <c r="D33" s="28"/>
      <c r="E33" s="28"/>
      <c r="F33" s="81">
        <f>SUM(F21:F32)</f>
        <v>2256000</v>
      </c>
    </row>
    <row r="34" spans="1:239" ht="12" customHeight="1" x14ac:dyDescent="0.25">
      <c r="A34" s="20"/>
      <c r="B34" s="22"/>
      <c r="C34" s="22"/>
      <c r="D34" s="22"/>
      <c r="E34" s="29"/>
      <c r="F34" s="29"/>
    </row>
    <row r="35" spans="1:239" ht="12" customHeight="1" x14ac:dyDescent="0.25">
      <c r="A35" s="30" t="s">
        <v>22</v>
      </c>
      <c r="B35" s="31"/>
      <c r="C35" s="32"/>
      <c r="D35" s="32"/>
      <c r="E35" s="33"/>
      <c r="F35" s="33"/>
    </row>
    <row r="36" spans="1:239" ht="24" customHeight="1" x14ac:dyDescent="0.25">
      <c r="A36" s="34" t="s">
        <v>14</v>
      </c>
      <c r="B36" s="35" t="s">
        <v>15</v>
      </c>
      <c r="C36" s="35" t="s">
        <v>16</v>
      </c>
      <c r="D36" s="34" t="s">
        <v>17</v>
      </c>
      <c r="E36" s="35" t="s">
        <v>18</v>
      </c>
      <c r="F36" s="34" t="s">
        <v>19</v>
      </c>
    </row>
    <row r="37" spans="1:239" ht="12" customHeight="1" x14ac:dyDescent="0.25">
      <c r="A37" s="36" t="s">
        <v>86</v>
      </c>
      <c r="B37" s="37" t="s">
        <v>86</v>
      </c>
      <c r="C37" s="37" t="s">
        <v>86</v>
      </c>
      <c r="D37" s="37" t="s">
        <v>86</v>
      </c>
      <c r="E37" s="78" t="s">
        <v>86</v>
      </c>
      <c r="F37" s="82">
        <v>0</v>
      </c>
    </row>
    <row r="38" spans="1:239" ht="12" customHeight="1" x14ac:dyDescent="0.25">
      <c r="A38" s="38" t="s">
        <v>23</v>
      </c>
      <c r="B38" s="39"/>
      <c r="C38" s="39"/>
      <c r="D38" s="39"/>
      <c r="E38" s="40"/>
      <c r="F38" s="83">
        <f>SUM(F37)</f>
        <v>0</v>
      </c>
    </row>
    <row r="39" spans="1:239" ht="12" customHeight="1" x14ac:dyDescent="0.25">
      <c r="A39" s="41"/>
      <c r="B39" s="42"/>
      <c r="C39" s="42"/>
      <c r="D39" s="42"/>
      <c r="E39" s="43"/>
      <c r="F39" s="43"/>
    </row>
    <row r="40" spans="1:239" ht="12" customHeight="1" x14ac:dyDescent="0.25">
      <c r="A40" s="84" t="s">
        <v>24</v>
      </c>
      <c r="B40" s="85"/>
      <c r="C40" s="86"/>
      <c r="D40" s="86"/>
      <c r="E40" s="87"/>
      <c r="F40" s="87"/>
    </row>
    <row r="41" spans="1:239" ht="24" customHeight="1" x14ac:dyDescent="0.25">
      <c r="A41" s="91" t="s">
        <v>14</v>
      </c>
      <c r="B41" s="91" t="s">
        <v>15</v>
      </c>
      <c r="C41" s="91" t="s">
        <v>16</v>
      </c>
      <c r="D41" s="91" t="s">
        <v>17</v>
      </c>
      <c r="E41" s="92" t="s">
        <v>18</v>
      </c>
      <c r="F41" s="91" t="s">
        <v>19</v>
      </c>
    </row>
    <row r="42" spans="1:239" ht="12.75" customHeight="1" x14ac:dyDescent="0.25">
      <c r="A42" s="93" t="s">
        <v>26</v>
      </c>
      <c r="B42" s="94" t="s">
        <v>25</v>
      </c>
      <c r="C42" s="95">
        <v>0.4</v>
      </c>
      <c r="D42" s="94" t="s">
        <v>136</v>
      </c>
      <c r="E42" s="96">
        <v>514560</v>
      </c>
      <c r="F42" s="96">
        <f>C42*E42</f>
        <v>205824</v>
      </c>
    </row>
    <row r="43" spans="1:239" ht="12.75" customHeight="1" x14ac:dyDescent="0.25">
      <c r="A43" s="93" t="s">
        <v>87</v>
      </c>
      <c r="B43" s="94" t="s">
        <v>25</v>
      </c>
      <c r="C43" s="95">
        <v>1</v>
      </c>
      <c r="D43" s="94" t="s">
        <v>115</v>
      </c>
      <c r="E43" s="96">
        <v>128640</v>
      </c>
      <c r="F43" s="96">
        <f t="shared" ref="F43:F49" si="1">C43*E43</f>
        <v>128640</v>
      </c>
    </row>
    <row r="44" spans="1:239" ht="12.75" customHeight="1" x14ac:dyDescent="0.25">
      <c r="A44" s="93" t="s">
        <v>88</v>
      </c>
      <c r="B44" s="94" t="s">
        <v>25</v>
      </c>
      <c r="C44" s="95">
        <v>1</v>
      </c>
      <c r="D44" s="94" t="s">
        <v>115</v>
      </c>
      <c r="E44" s="96">
        <v>128640</v>
      </c>
      <c r="F44" s="96">
        <f t="shared" si="1"/>
        <v>128640</v>
      </c>
    </row>
    <row r="45" spans="1:239" ht="12.75" customHeight="1" x14ac:dyDescent="0.25">
      <c r="A45" s="93" t="s">
        <v>89</v>
      </c>
      <c r="B45" s="94" t="s">
        <v>25</v>
      </c>
      <c r="C45" s="95">
        <v>0.5</v>
      </c>
      <c r="D45" s="94" t="s">
        <v>134</v>
      </c>
      <c r="E45" s="96">
        <v>257280</v>
      </c>
      <c r="F45" s="96">
        <f t="shared" si="1"/>
        <v>128640</v>
      </c>
    </row>
    <row r="46" spans="1:239" s="105" customFormat="1" ht="12.75" customHeight="1" x14ac:dyDescent="0.25">
      <c r="A46" s="110" t="s">
        <v>90</v>
      </c>
      <c r="B46" s="111" t="s">
        <v>25</v>
      </c>
      <c r="C46" s="112">
        <v>1.5</v>
      </c>
      <c r="D46" s="111" t="s">
        <v>99</v>
      </c>
      <c r="E46" s="113">
        <v>257280</v>
      </c>
      <c r="F46" s="113">
        <f t="shared" si="1"/>
        <v>385920</v>
      </c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BL46" s="104"/>
      <c r="BM46" s="104"/>
      <c r="BN46" s="104"/>
      <c r="BO46" s="104"/>
      <c r="BP46" s="104"/>
      <c r="BQ46" s="104"/>
      <c r="BR46" s="104"/>
      <c r="BS46" s="104"/>
      <c r="BT46" s="104"/>
      <c r="BU46" s="104"/>
      <c r="BV46" s="104"/>
      <c r="BW46" s="104"/>
      <c r="BX46" s="104"/>
      <c r="BY46" s="104"/>
      <c r="BZ46" s="104"/>
      <c r="CA46" s="104"/>
      <c r="CB46" s="104"/>
      <c r="CC46" s="104"/>
      <c r="CD46" s="104"/>
      <c r="CE46" s="104"/>
      <c r="CF46" s="104"/>
      <c r="CG46" s="104"/>
      <c r="CH46" s="104"/>
      <c r="CI46" s="104"/>
      <c r="CJ46" s="104"/>
      <c r="CK46" s="104"/>
      <c r="CL46" s="104"/>
      <c r="CM46" s="104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  <c r="DT46" s="104"/>
      <c r="DU46" s="104"/>
      <c r="DV46" s="104"/>
      <c r="DW46" s="104"/>
      <c r="DX46" s="104"/>
      <c r="DY46" s="104"/>
      <c r="DZ46" s="104"/>
      <c r="EA46" s="104"/>
      <c r="EB46" s="104"/>
      <c r="EC46" s="104"/>
      <c r="ED46" s="104"/>
      <c r="EE46" s="104"/>
      <c r="EF46" s="104"/>
      <c r="EG46" s="104"/>
      <c r="EH46" s="104"/>
      <c r="EI46" s="104"/>
      <c r="EJ46" s="104"/>
      <c r="EK46" s="104"/>
      <c r="EL46" s="104"/>
      <c r="EM46" s="104"/>
      <c r="EN46" s="104"/>
      <c r="EO46" s="104"/>
      <c r="EP46" s="104"/>
      <c r="EQ46" s="104"/>
      <c r="ER46" s="104"/>
      <c r="ES46" s="104"/>
      <c r="ET46" s="104"/>
      <c r="EU46" s="104"/>
      <c r="EV46" s="104"/>
      <c r="EW46" s="104"/>
      <c r="EX46" s="104"/>
      <c r="EY46" s="104"/>
      <c r="EZ46" s="104"/>
      <c r="FA46" s="104"/>
      <c r="FB46" s="104"/>
      <c r="FC46" s="104"/>
      <c r="FD46" s="104"/>
      <c r="FE46" s="104"/>
      <c r="FF46" s="104"/>
      <c r="FG46" s="104"/>
      <c r="FH46" s="104"/>
      <c r="FI46" s="104"/>
      <c r="FJ46" s="104"/>
      <c r="FK46" s="104"/>
      <c r="FL46" s="104"/>
      <c r="FM46" s="104"/>
      <c r="FN46" s="104"/>
      <c r="FO46" s="104"/>
      <c r="FP46" s="104"/>
      <c r="FQ46" s="104"/>
      <c r="FR46" s="104"/>
      <c r="FS46" s="104"/>
      <c r="FT46" s="104"/>
      <c r="FU46" s="104"/>
      <c r="FV46" s="104"/>
      <c r="FW46" s="104"/>
      <c r="FX46" s="104"/>
      <c r="FY46" s="104"/>
      <c r="FZ46" s="104"/>
      <c r="GA46" s="104"/>
      <c r="GB46" s="104"/>
      <c r="GC46" s="104"/>
      <c r="GD46" s="104"/>
      <c r="GE46" s="104"/>
      <c r="GF46" s="104"/>
      <c r="GG46" s="104"/>
      <c r="GH46" s="104"/>
      <c r="GI46" s="104"/>
      <c r="GJ46" s="104"/>
      <c r="GK46" s="104"/>
      <c r="GL46" s="104"/>
      <c r="GM46" s="104"/>
      <c r="GN46" s="104"/>
      <c r="GO46" s="104"/>
      <c r="GP46" s="104"/>
      <c r="GQ46" s="104"/>
      <c r="GR46" s="104"/>
      <c r="GS46" s="104"/>
      <c r="GT46" s="104"/>
      <c r="GU46" s="104"/>
      <c r="GV46" s="104"/>
      <c r="GW46" s="104"/>
      <c r="GX46" s="104"/>
      <c r="GY46" s="104"/>
      <c r="GZ46" s="104"/>
      <c r="HA46" s="104"/>
      <c r="HB46" s="104"/>
      <c r="HC46" s="104"/>
      <c r="HD46" s="104"/>
      <c r="HE46" s="104"/>
      <c r="HF46" s="104"/>
      <c r="HG46" s="104"/>
      <c r="HH46" s="104"/>
      <c r="HI46" s="104"/>
      <c r="HJ46" s="104"/>
      <c r="HK46" s="104"/>
      <c r="HL46" s="104"/>
      <c r="HM46" s="104"/>
      <c r="HN46" s="104"/>
      <c r="HO46" s="104"/>
      <c r="HP46" s="104"/>
      <c r="HQ46" s="104"/>
      <c r="HR46" s="104"/>
      <c r="HS46" s="104"/>
      <c r="HT46" s="104"/>
      <c r="HU46" s="104"/>
      <c r="HV46" s="104"/>
      <c r="HW46" s="104"/>
      <c r="HX46" s="104"/>
      <c r="HY46" s="104"/>
      <c r="HZ46" s="104"/>
      <c r="IA46" s="104"/>
      <c r="IB46" s="104"/>
      <c r="IC46" s="104"/>
      <c r="ID46" s="104"/>
      <c r="IE46" s="104"/>
    </row>
    <row r="47" spans="1:239" ht="12.75" customHeight="1" x14ac:dyDescent="0.25">
      <c r="A47" s="93" t="s">
        <v>89</v>
      </c>
      <c r="B47" s="94" t="s">
        <v>25</v>
      </c>
      <c r="C47" s="95">
        <v>0.4</v>
      </c>
      <c r="D47" s="94" t="s">
        <v>137</v>
      </c>
      <c r="E47" s="96">
        <v>257280</v>
      </c>
      <c r="F47" s="96">
        <f t="shared" si="1"/>
        <v>102912</v>
      </c>
    </row>
    <row r="48" spans="1:239" ht="15" x14ac:dyDescent="0.25">
      <c r="A48" s="93" t="s">
        <v>91</v>
      </c>
      <c r="B48" s="94" t="s">
        <v>25</v>
      </c>
      <c r="C48" s="95">
        <v>0.2</v>
      </c>
      <c r="D48" s="94" t="s">
        <v>122</v>
      </c>
      <c r="E48" s="96">
        <v>289440</v>
      </c>
      <c r="F48" s="96">
        <f t="shared" si="1"/>
        <v>57888</v>
      </c>
    </row>
    <row r="49" spans="1:239" ht="15" x14ac:dyDescent="0.25">
      <c r="A49" s="93" t="s">
        <v>92</v>
      </c>
      <c r="B49" s="94" t="s">
        <v>25</v>
      </c>
      <c r="C49" s="95">
        <v>0.2</v>
      </c>
      <c r="D49" s="94" t="s">
        <v>75</v>
      </c>
      <c r="E49" s="96">
        <v>160800</v>
      </c>
      <c r="F49" s="96">
        <f t="shared" si="1"/>
        <v>32160</v>
      </c>
    </row>
    <row r="50" spans="1:239" ht="12.75" customHeight="1" x14ac:dyDescent="0.25">
      <c r="A50" s="97" t="s">
        <v>27</v>
      </c>
      <c r="B50" s="98"/>
      <c r="C50" s="98"/>
      <c r="D50" s="98"/>
      <c r="E50" s="98"/>
      <c r="F50" s="99">
        <f>F42+F43+F44+F45+F46+F47+F48+F49</f>
        <v>1170624</v>
      </c>
    </row>
    <row r="51" spans="1:239" ht="12" customHeight="1" x14ac:dyDescent="0.25">
      <c r="A51" s="88"/>
      <c r="B51" s="89"/>
      <c r="C51" s="89"/>
      <c r="D51" s="89"/>
      <c r="E51" s="90"/>
      <c r="F51" s="90"/>
    </row>
    <row r="52" spans="1:239" ht="12" customHeight="1" x14ac:dyDescent="0.25">
      <c r="A52" s="84" t="s">
        <v>28</v>
      </c>
      <c r="B52" s="85"/>
      <c r="C52" s="86"/>
      <c r="D52" s="86"/>
      <c r="E52" s="87"/>
      <c r="F52" s="87"/>
    </row>
    <row r="53" spans="1:239" ht="24" customHeight="1" x14ac:dyDescent="0.25">
      <c r="A53" s="92" t="s">
        <v>29</v>
      </c>
      <c r="B53" s="92" t="s">
        <v>30</v>
      </c>
      <c r="C53" s="92" t="s">
        <v>31</v>
      </c>
      <c r="D53" s="92" t="s">
        <v>17</v>
      </c>
      <c r="E53" s="92" t="s">
        <v>18</v>
      </c>
      <c r="F53" s="92" t="s">
        <v>19</v>
      </c>
    </row>
    <row r="54" spans="1:239" ht="12.75" customHeight="1" x14ac:dyDescent="0.25">
      <c r="A54" s="116" t="s">
        <v>102</v>
      </c>
      <c r="B54" s="117" t="s">
        <v>100</v>
      </c>
      <c r="C54" s="118">
        <v>2</v>
      </c>
      <c r="D54" s="119" t="s">
        <v>116</v>
      </c>
      <c r="E54" s="118">
        <v>636600</v>
      </c>
      <c r="F54" s="118">
        <f>C54*E54</f>
        <v>1273200</v>
      </c>
    </row>
    <row r="55" spans="1:239" ht="12.75" customHeight="1" x14ac:dyDescent="0.25">
      <c r="A55" s="120" t="s">
        <v>32</v>
      </c>
      <c r="B55" s="121"/>
      <c r="C55" s="122"/>
      <c r="D55" s="121"/>
      <c r="E55" s="118"/>
      <c r="F55" s="118">
        <f t="shared" ref="F55:F77" si="2">C55*E55</f>
        <v>0</v>
      </c>
    </row>
    <row r="56" spans="1:239" s="154" customFormat="1" ht="12.75" customHeight="1" x14ac:dyDescent="0.25">
      <c r="A56" s="123" t="s">
        <v>93</v>
      </c>
      <c r="B56" s="124" t="s">
        <v>33</v>
      </c>
      <c r="C56" s="124">
        <v>300</v>
      </c>
      <c r="D56" s="124" t="s">
        <v>97</v>
      </c>
      <c r="E56" s="125">
        <v>1188</v>
      </c>
      <c r="F56" s="125">
        <f t="shared" si="2"/>
        <v>356400</v>
      </c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  <c r="AC56" s="153"/>
      <c r="AD56" s="153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  <c r="AP56" s="153"/>
      <c r="AQ56" s="153"/>
      <c r="AR56" s="153"/>
      <c r="AS56" s="153"/>
      <c r="AT56" s="153"/>
      <c r="AU56" s="153"/>
      <c r="AV56" s="153"/>
      <c r="AW56" s="153"/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153"/>
      <c r="BN56" s="153"/>
      <c r="BO56" s="153"/>
      <c r="BP56" s="153"/>
      <c r="BQ56" s="153"/>
      <c r="BR56" s="153"/>
      <c r="BS56" s="153"/>
      <c r="BT56" s="153"/>
      <c r="BU56" s="153"/>
      <c r="BV56" s="153"/>
      <c r="BW56" s="153"/>
      <c r="BX56" s="153"/>
      <c r="BY56" s="153"/>
      <c r="BZ56" s="153"/>
      <c r="CA56" s="153"/>
      <c r="CB56" s="153"/>
      <c r="CC56" s="153"/>
      <c r="CD56" s="153"/>
      <c r="CE56" s="153"/>
      <c r="CF56" s="153"/>
      <c r="CG56" s="153"/>
      <c r="CH56" s="153"/>
      <c r="CI56" s="153"/>
      <c r="CJ56" s="153"/>
      <c r="CK56" s="153"/>
      <c r="CL56" s="153"/>
      <c r="CM56" s="153"/>
      <c r="CN56" s="153"/>
      <c r="CO56" s="153"/>
      <c r="CP56" s="153"/>
      <c r="CQ56" s="153"/>
      <c r="CR56" s="153"/>
      <c r="CS56" s="153"/>
      <c r="CT56" s="153"/>
      <c r="CU56" s="153"/>
      <c r="CV56" s="153"/>
      <c r="CW56" s="153"/>
      <c r="CX56" s="153"/>
      <c r="CY56" s="153"/>
      <c r="CZ56" s="153"/>
      <c r="DA56" s="153"/>
      <c r="DB56" s="153"/>
      <c r="DC56" s="153"/>
      <c r="DD56" s="153"/>
      <c r="DE56" s="153"/>
      <c r="DF56" s="153"/>
      <c r="DG56" s="153"/>
      <c r="DH56" s="153"/>
      <c r="DI56" s="153"/>
      <c r="DJ56" s="153"/>
      <c r="DK56" s="153"/>
      <c r="DL56" s="153"/>
      <c r="DM56" s="153"/>
      <c r="DN56" s="153"/>
      <c r="DO56" s="153"/>
      <c r="DP56" s="153"/>
      <c r="DQ56" s="153"/>
      <c r="DR56" s="153"/>
      <c r="DS56" s="153"/>
      <c r="DT56" s="153"/>
      <c r="DU56" s="153"/>
      <c r="DV56" s="153"/>
      <c r="DW56" s="153"/>
      <c r="DX56" s="153"/>
      <c r="DY56" s="153"/>
      <c r="DZ56" s="153"/>
      <c r="EA56" s="153"/>
      <c r="EB56" s="153"/>
      <c r="EC56" s="153"/>
      <c r="ED56" s="153"/>
      <c r="EE56" s="153"/>
      <c r="EF56" s="153"/>
      <c r="EG56" s="153"/>
      <c r="EH56" s="153"/>
      <c r="EI56" s="153"/>
      <c r="EJ56" s="153"/>
      <c r="EK56" s="153"/>
      <c r="EL56" s="153"/>
      <c r="EM56" s="153"/>
      <c r="EN56" s="153"/>
      <c r="EO56" s="153"/>
      <c r="EP56" s="153"/>
      <c r="EQ56" s="153"/>
      <c r="ER56" s="153"/>
      <c r="ES56" s="153"/>
      <c r="ET56" s="153"/>
      <c r="EU56" s="153"/>
      <c r="EV56" s="153"/>
      <c r="EW56" s="153"/>
      <c r="EX56" s="153"/>
      <c r="EY56" s="153"/>
      <c r="EZ56" s="153"/>
      <c r="FA56" s="153"/>
      <c r="FB56" s="153"/>
      <c r="FC56" s="153"/>
      <c r="FD56" s="153"/>
      <c r="FE56" s="153"/>
      <c r="FF56" s="153"/>
      <c r="FG56" s="153"/>
      <c r="FH56" s="153"/>
      <c r="FI56" s="153"/>
      <c r="FJ56" s="153"/>
      <c r="FK56" s="153"/>
      <c r="FL56" s="153"/>
      <c r="FM56" s="153"/>
      <c r="FN56" s="153"/>
      <c r="FO56" s="153"/>
      <c r="FP56" s="153"/>
      <c r="FQ56" s="153"/>
      <c r="FR56" s="153"/>
      <c r="FS56" s="153"/>
      <c r="FT56" s="153"/>
      <c r="FU56" s="153"/>
      <c r="FV56" s="153"/>
      <c r="FW56" s="153"/>
      <c r="FX56" s="153"/>
      <c r="FY56" s="153"/>
      <c r="FZ56" s="153"/>
      <c r="GA56" s="153"/>
      <c r="GB56" s="153"/>
      <c r="GC56" s="153"/>
      <c r="GD56" s="153"/>
      <c r="GE56" s="153"/>
      <c r="GF56" s="153"/>
      <c r="GG56" s="153"/>
      <c r="GH56" s="153"/>
      <c r="GI56" s="153"/>
      <c r="GJ56" s="153"/>
      <c r="GK56" s="153"/>
      <c r="GL56" s="153"/>
      <c r="GM56" s="153"/>
      <c r="GN56" s="153"/>
      <c r="GO56" s="153"/>
      <c r="GP56" s="153"/>
      <c r="GQ56" s="153"/>
      <c r="GR56" s="153"/>
      <c r="GS56" s="153"/>
      <c r="GT56" s="153"/>
      <c r="GU56" s="153"/>
      <c r="GV56" s="153"/>
      <c r="GW56" s="153"/>
      <c r="GX56" s="153"/>
      <c r="GY56" s="153"/>
      <c r="GZ56" s="153"/>
      <c r="HA56" s="153"/>
      <c r="HB56" s="153"/>
      <c r="HC56" s="153"/>
      <c r="HD56" s="153"/>
      <c r="HE56" s="153"/>
      <c r="HF56" s="153"/>
      <c r="HG56" s="153"/>
      <c r="HH56" s="153"/>
      <c r="HI56" s="153"/>
      <c r="HJ56" s="153"/>
      <c r="HK56" s="153"/>
      <c r="HL56" s="153"/>
      <c r="HM56" s="153"/>
      <c r="HN56" s="153"/>
      <c r="HO56" s="153"/>
      <c r="HP56" s="153"/>
      <c r="HQ56" s="153"/>
      <c r="HR56" s="153"/>
      <c r="HS56" s="153"/>
      <c r="HT56" s="153"/>
      <c r="HU56" s="153"/>
      <c r="HV56" s="153"/>
      <c r="HW56" s="153"/>
      <c r="HX56" s="153"/>
      <c r="HY56" s="153"/>
      <c r="HZ56" s="153"/>
      <c r="IA56" s="153"/>
      <c r="IB56" s="153"/>
      <c r="IC56" s="153"/>
      <c r="ID56" s="153"/>
      <c r="IE56" s="153"/>
    </row>
    <row r="57" spans="1:239" s="154" customFormat="1" ht="12.75" customHeight="1" x14ac:dyDescent="0.25">
      <c r="A57" s="123" t="s">
        <v>140</v>
      </c>
      <c r="B57" s="126" t="s">
        <v>33</v>
      </c>
      <c r="C57" s="127">
        <v>400</v>
      </c>
      <c r="D57" s="126" t="s">
        <v>115</v>
      </c>
      <c r="E57" s="125">
        <v>1216</v>
      </c>
      <c r="F57" s="125">
        <f t="shared" si="2"/>
        <v>486400</v>
      </c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3"/>
      <c r="CY57" s="153"/>
      <c r="CZ57" s="153"/>
      <c r="DA57" s="153"/>
      <c r="DB57" s="153"/>
      <c r="DC57" s="153"/>
      <c r="DD57" s="153"/>
      <c r="DE57" s="153"/>
      <c r="DF57" s="153"/>
      <c r="DG57" s="153"/>
      <c r="DH57" s="153"/>
      <c r="DI57" s="153"/>
      <c r="DJ57" s="153"/>
      <c r="DK57" s="153"/>
      <c r="DL57" s="153"/>
      <c r="DM57" s="153"/>
      <c r="DN57" s="153"/>
      <c r="DO57" s="153"/>
      <c r="DP57" s="153"/>
      <c r="DQ57" s="153"/>
      <c r="DR57" s="153"/>
      <c r="DS57" s="153"/>
      <c r="DT57" s="153"/>
      <c r="DU57" s="153"/>
      <c r="DV57" s="153"/>
      <c r="DW57" s="153"/>
      <c r="DX57" s="153"/>
      <c r="DY57" s="153"/>
      <c r="DZ57" s="153"/>
      <c r="EA57" s="153"/>
      <c r="EB57" s="153"/>
      <c r="EC57" s="153"/>
      <c r="ED57" s="153"/>
      <c r="EE57" s="153"/>
      <c r="EF57" s="153"/>
      <c r="EG57" s="153"/>
      <c r="EH57" s="153"/>
      <c r="EI57" s="153"/>
      <c r="EJ57" s="153"/>
      <c r="EK57" s="153"/>
      <c r="EL57" s="153"/>
      <c r="EM57" s="153"/>
      <c r="EN57" s="153"/>
      <c r="EO57" s="153"/>
      <c r="EP57" s="153"/>
      <c r="EQ57" s="153"/>
      <c r="ER57" s="153"/>
      <c r="ES57" s="153"/>
      <c r="ET57" s="153"/>
      <c r="EU57" s="153"/>
      <c r="EV57" s="153"/>
      <c r="EW57" s="153"/>
      <c r="EX57" s="153"/>
      <c r="EY57" s="153"/>
      <c r="EZ57" s="153"/>
      <c r="FA57" s="153"/>
      <c r="FB57" s="153"/>
      <c r="FC57" s="153"/>
      <c r="FD57" s="153"/>
      <c r="FE57" s="153"/>
      <c r="FF57" s="153"/>
      <c r="FG57" s="153"/>
      <c r="FH57" s="153"/>
      <c r="FI57" s="153"/>
      <c r="FJ57" s="153"/>
      <c r="FK57" s="153"/>
      <c r="FL57" s="153"/>
      <c r="FM57" s="153"/>
      <c r="FN57" s="153"/>
      <c r="FO57" s="153"/>
      <c r="FP57" s="153"/>
      <c r="FQ57" s="153"/>
      <c r="FR57" s="153"/>
      <c r="FS57" s="153"/>
      <c r="FT57" s="153"/>
      <c r="FU57" s="153"/>
      <c r="FV57" s="153"/>
      <c r="FW57" s="153"/>
      <c r="FX57" s="153"/>
      <c r="FY57" s="153"/>
      <c r="FZ57" s="153"/>
      <c r="GA57" s="153"/>
      <c r="GB57" s="153"/>
      <c r="GC57" s="153"/>
      <c r="GD57" s="153"/>
      <c r="GE57" s="153"/>
      <c r="GF57" s="153"/>
      <c r="GG57" s="153"/>
      <c r="GH57" s="153"/>
      <c r="GI57" s="153"/>
      <c r="GJ57" s="153"/>
      <c r="GK57" s="153"/>
      <c r="GL57" s="153"/>
      <c r="GM57" s="153"/>
      <c r="GN57" s="153"/>
      <c r="GO57" s="153"/>
      <c r="GP57" s="153"/>
      <c r="GQ57" s="153"/>
      <c r="GR57" s="153"/>
      <c r="GS57" s="153"/>
      <c r="GT57" s="153"/>
      <c r="GU57" s="153"/>
      <c r="GV57" s="153"/>
      <c r="GW57" s="153"/>
      <c r="GX57" s="153"/>
      <c r="GY57" s="153"/>
      <c r="GZ57" s="153"/>
      <c r="HA57" s="153"/>
      <c r="HB57" s="153"/>
      <c r="HC57" s="153"/>
      <c r="HD57" s="153"/>
      <c r="HE57" s="153"/>
      <c r="HF57" s="153"/>
      <c r="HG57" s="153"/>
      <c r="HH57" s="153"/>
      <c r="HI57" s="153"/>
      <c r="HJ57" s="153"/>
      <c r="HK57" s="153"/>
      <c r="HL57" s="153"/>
      <c r="HM57" s="153"/>
      <c r="HN57" s="153"/>
      <c r="HO57" s="153"/>
      <c r="HP57" s="153"/>
      <c r="HQ57" s="153"/>
      <c r="HR57" s="153"/>
      <c r="HS57" s="153"/>
      <c r="HT57" s="153"/>
      <c r="HU57" s="153"/>
      <c r="HV57" s="153"/>
      <c r="HW57" s="153"/>
      <c r="HX57" s="153"/>
      <c r="HY57" s="153"/>
      <c r="HZ57" s="153"/>
      <c r="IA57" s="153"/>
      <c r="IB57" s="153"/>
      <c r="IC57" s="153"/>
      <c r="ID57" s="153"/>
      <c r="IE57" s="153"/>
    </row>
    <row r="58" spans="1:239" s="154" customFormat="1" ht="12.75" customHeight="1" x14ac:dyDescent="0.25">
      <c r="A58" s="123" t="s">
        <v>110</v>
      </c>
      <c r="B58" s="126" t="s">
        <v>33</v>
      </c>
      <c r="C58" s="127">
        <v>300</v>
      </c>
      <c r="D58" s="126" t="s">
        <v>94</v>
      </c>
      <c r="E58" s="125">
        <v>1980</v>
      </c>
      <c r="F58" s="125">
        <f t="shared" si="2"/>
        <v>594000</v>
      </c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  <c r="AC58" s="153"/>
      <c r="AD58" s="153"/>
      <c r="AE58" s="153"/>
      <c r="AF58" s="153"/>
      <c r="AG58" s="153"/>
      <c r="AH58" s="153"/>
      <c r="AI58" s="153"/>
      <c r="AJ58" s="153"/>
      <c r="AK58" s="153"/>
      <c r="AL58" s="153"/>
      <c r="AM58" s="153"/>
      <c r="AN58" s="153"/>
      <c r="AO58" s="153"/>
      <c r="AP58" s="153"/>
      <c r="AQ58" s="153"/>
      <c r="AR58" s="153"/>
      <c r="AS58" s="153"/>
      <c r="AT58" s="153"/>
      <c r="AU58" s="153"/>
      <c r="AV58" s="153"/>
      <c r="AW58" s="153"/>
      <c r="AX58" s="153"/>
      <c r="AY58" s="153"/>
      <c r="AZ58" s="153"/>
      <c r="BA58" s="153"/>
      <c r="BB58" s="153"/>
      <c r="BC58" s="153"/>
      <c r="BD58" s="153"/>
      <c r="BE58" s="153"/>
      <c r="BF58" s="153"/>
      <c r="BG58" s="153"/>
      <c r="BH58" s="153"/>
      <c r="BI58" s="153"/>
      <c r="BJ58" s="153"/>
      <c r="BK58" s="153"/>
      <c r="BL58" s="153"/>
      <c r="BM58" s="153"/>
      <c r="BN58" s="153"/>
      <c r="BO58" s="153"/>
      <c r="BP58" s="153"/>
      <c r="BQ58" s="153"/>
      <c r="BR58" s="153"/>
      <c r="BS58" s="153"/>
      <c r="BT58" s="153"/>
      <c r="BU58" s="153"/>
      <c r="BV58" s="153"/>
      <c r="BW58" s="153"/>
      <c r="BX58" s="153"/>
      <c r="BY58" s="153"/>
      <c r="BZ58" s="153"/>
      <c r="CA58" s="153"/>
      <c r="CB58" s="153"/>
      <c r="CC58" s="153"/>
      <c r="CD58" s="153"/>
      <c r="CE58" s="153"/>
      <c r="CF58" s="153"/>
      <c r="CG58" s="153"/>
      <c r="CH58" s="153"/>
      <c r="CI58" s="153"/>
      <c r="CJ58" s="153"/>
      <c r="CK58" s="153"/>
      <c r="CL58" s="153"/>
      <c r="CM58" s="153"/>
      <c r="CN58" s="153"/>
      <c r="CO58" s="153"/>
      <c r="CP58" s="153"/>
      <c r="CQ58" s="153"/>
      <c r="CR58" s="153"/>
      <c r="CS58" s="153"/>
      <c r="CT58" s="153"/>
      <c r="CU58" s="153"/>
      <c r="CV58" s="153"/>
      <c r="CW58" s="153"/>
      <c r="CX58" s="153"/>
      <c r="CY58" s="153"/>
      <c r="CZ58" s="153"/>
      <c r="DA58" s="153"/>
      <c r="DB58" s="153"/>
      <c r="DC58" s="153"/>
      <c r="DD58" s="153"/>
      <c r="DE58" s="153"/>
      <c r="DF58" s="153"/>
      <c r="DG58" s="153"/>
      <c r="DH58" s="153"/>
      <c r="DI58" s="153"/>
      <c r="DJ58" s="153"/>
      <c r="DK58" s="153"/>
      <c r="DL58" s="153"/>
      <c r="DM58" s="153"/>
      <c r="DN58" s="153"/>
      <c r="DO58" s="153"/>
      <c r="DP58" s="153"/>
      <c r="DQ58" s="153"/>
      <c r="DR58" s="153"/>
      <c r="DS58" s="153"/>
      <c r="DT58" s="153"/>
      <c r="DU58" s="153"/>
      <c r="DV58" s="153"/>
      <c r="DW58" s="153"/>
      <c r="DX58" s="153"/>
      <c r="DY58" s="153"/>
      <c r="DZ58" s="153"/>
      <c r="EA58" s="153"/>
      <c r="EB58" s="153"/>
      <c r="EC58" s="153"/>
      <c r="ED58" s="153"/>
      <c r="EE58" s="153"/>
      <c r="EF58" s="153"/>
      <c r="EG58" s="153"/>
      <c r="EH58" s="153"/>
      <c r="EI58" s="153"/>
      <c r="EJ58" s="153"/>
      <c r="EK58" s="153"/>
      <c r="EL58" s="153"/>
      <c r="EM58" s="153"/>
      <c r="EN58" s="153"/>
      <c r="EO58" s="153"/>
      <c r="EP58" s="153"/>
      <c r="EQ58" s="153"/>
      <c r="ER58" s="153"/>
      <c r="ES58" s="153"/>
      <c r="ET58" s="153"/>
      <c r="EU58" s="153"/>
      <c r="EV58" s="153"/>
      <c r="EW58" s="153"/>
      <c r="EX58" s="153"/>
      <c r="EY58" s="153"/>
      <c r="EZ58" s="153"/>
      <c r="FA58" s="153"/>
      <c r="FB58" s="153"/>
      <c r="FC58" s="153"/>
      <c r="FD58" s="153"/>
      <c r="FE58" s="153"/>
      <c r="FF58" s="153"/>
      <c r="FG58" s="153"/>
      <c r="FH58" s="153"/>
      <c r="FI58" s="153"/>
      <c r="FJ58" s="153"/>
      <c r="FK58" s="153"/>
      <c r="FL58" s="153"/>
      <c r="FM58" s="153"/>
      <c r="FN58" s="153"/>
      <c r="FO58" s="153"/>
      <c r="FP58" s="153"/>
      <c r="FQ58" s="153"/>
      <c r="FR58" s="153"/>
      <c r="FS58" s="153"/>
      <c r="FT58" s="153"/>
      <c r="FU58" s="153"/>
      <c r="FV58" s="153"/>
      <c r="FW58" s="153"/>
      <c r="FX58" s="153"/>
      <c r="FY58" s="153"/>
      <c r="FZ58" s="153"/>
      <c r="GA58" s="153"/>
      <c r="GB58" s="153"/>
      <c r="GC58" s="153"/>
      <c r="GD58" s="153"/>
      <c r="GE58" s="153"/>
      <c r="GF58" s="153"/>
      <c r="GG58" s="153"/>
      <c r="GH58" s="153"/>
      <c r="GI58" s="153"/>
      <c r="GJ58" s="153"/>
      <c r="GK58" s="153"/>
      <c r="GL58" s="153"/>
      <c r="GM58" s="153"/>
      <c r="GN58" s="153"/>
      <c r="GO58" s="153"/>
      <c r="GP58" s="153"/>
      <c r="GQ58" s="153"/>
      <c r="GR58" s="153"/>
      <c r="GS58" s="153"/>
      <c r="GT58" s="153"/>
      <c r="GU58" s="153"/>
      <c r="GV58" s="153"/>
      <c r="GW58" s="153"/>
      <c r="GX58" s="153"/>
      <c r="GY58" s="153"/>
      <c r="GZ58" s="153"/>
      <c r="HA58" s="153"/>
      <c r="HB58" s="153"/>
      <c r="HC58" s="153"/>
      <c r="HD58" s="153"/>
      <c r="HE58" s="153"/>
      <c r="HF58" s="153"/>
      <c r="HG58" s="153"/>
      <c r="HH58" s="153"/>
      <c r="HI58" s="153"/>
      <c r="HJ58" s="153"/>
      <c r="HK58" s="153"/>
      <c r="HL58" s="153"/>
      <c r="HM58" s="153"/>
      <c r="HN58" s="153"/>
      <c r="HO58" s="153"/>
      <c r="HP58" s="153"/>
      <c r="HQ58" s="153"/>
      <c r="HR58" s="153"/>
      <c r="HS58" s="153"/>
      <c r="HT58" s="153"/>
      <c r="HU58" s="153"/>
      <c r="HV58" s="153"/>
      <c r="HW58" s="153"/>
      <c r="HX58" s="153"/>
      <c r="HY58" s="153"/>
      <c r="HZ58" s="153"/>
      <c r="IA58" s="153"/>
      <c r="IB58" s="153"/>
      <c r="IC58" s="153"/>
      <c r="ID58" s="153"/>
      <c r="IE58" s="153"/>
    </row>
    <row r="59" spans="1:239" s="105" customFormat="1" ht="12.75" customHeight="1" x14ac:dyDescent="0.25">
      <c r="A59" s="128" t="s">
        <v>111</v>
      </c>
      <c r="B59" s="126"/>
      <c r="C59" s="127"/>
      <c r="D59" s="126"/>
      <c r="E59" s="125"/>
      <c r="F59" s="125">
        <f t="shared" si="2"/>
        <v>0</v>
      </c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</row>
    <row r="60" spans="1:239" s="105" customFormat="1" ht="12.75" customHeight="1" x14ac:dyDescent="0.25">
      <c r="A60" s="123" t="s">
        <v>112</v>
      </c>
      <c r="B60" s="126" t="s">
        <v>96</v>
      </c>
      <c r="C60" s="127">
        <v>4</v>
      </c>
      <c r="D60" s="126" t="s">
        <v>117</v>
      </c>
      <c r="E60" s="125">
        <v>18673.599999999999</v>
      </c>
      <c r="F60" s="125">
        <f t="shared" si="2"/>
        <v>74694.399999999994</v>
      </c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</row>
    <row r="61" spans="1:239" s="105" customFormat="1" ht="12.75" customHeight="1" x14ac:dyDescent="0.25">
      <c r="A61" s="128" t="s">
        <v>103</v>
      </c>
      <c r="B61" s="126"/>
      <c r="C61" s="127"/>
      <c r="D61" s="126"/>
      <c r="E61" s="125" t="s">
        <v>86</v>
      </c>
      <c r="F61" s="125" t="s">
        <v>86</v>
      </c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</row>
    <row r="62" spans="1:239" s="105" customFormat="1" ht="12.75" customHeight="1" x14ac:dyDescent="0.25">
      <c r="A62" s="123" t="s">
        <v>105</v>
      </c>
      <c r="B62" s="126" t="s">
        <v>96</v>
      </c>
      <c r="C62" s="127">
        <v>1</v>
      </c>
      <c r="D62" s="126" t="s">
        <v>118</v>
      </c>
      <c r="E62" s="125">
        <v>169760</v>
      </c>
      <c r="F62" s="125">
        <f t="shared" si="2"/>
        <v>169760</v>
      </c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  <c r="AC62" s="104"/>
      <c r="AD62" s="104"/>
      <c r="AE62" s="104"/>
      <c r="AF62" s="104"/>
      <c r="AG62" s="104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BL62" s="104"/>
      <c r="BM62" s="104"/>
      <c r="BN62" s="104"/>
      <c r="BO62" s="104"/>
      <c r="BP62" s="104"/>
      <c r="BQ62" s="104"/>
      <c r="BR62" s="104"/>
      <c r="BS62" s="104"/>
      <c r="BT62" s="104"/>
      <c r="BU62" s="104"/>
      <c r="BV62" s="104"/>
      <c r="BW62" s="104"/>
      <c r="BX62" s="104"/>
      <c r="BY62" s="104"/>
      <c r="BZ62" s="104"/>
      <c r="CA62" s="104"/>
      <c r="CB62" s="104"/>
      <c r="CC62" s="104"/>
      <c r="CD62" s="104"/>
      <c r="CE62" s="104"/>
      <c r="CF62" s="104"/>
      <c r="CG62" s="104"/>
      <c r="CH62" s="104"/>
      <c r="CI62" s="104"/>
      <c r="CJ62" s="104"/>
      <c r="CK62" s="104"/>
      <c r="CL62" s="104"/>
      <c r="CM62" s="104"/>
      <c r="CN62" s="104"/>
      <c r="CO62" s="104"/>
      <c r="CP62" s="104"/>
      <c r="CQ62" s="104"/>
      <c r="CR62" s="104"/>
      <c r="CS62" s="104"/>
      <c r="CT62" s="104"/>
      <c r="CU62" s="104"/>
      <c r="CV62" s="104"/>
      <c r="CW62" s="104"/>
      <c r="CX62" s="104"/>
      <c r="CY62" s="104"/>
      <c r="CZ62" s="104"/>
      <c r="DA62" s="104"/>
      <c r="DB62" s="104"/>
      <c r="DC62" s="104"/>
      <c r="DD62" s="104"/>
      <c r="DE62" s="104"/>
      <c r="DF62" s="104"/>
      <c r="DG62" s="104"/>
      <c r="DH62" s="104"/>
      <c r="DI62" s="104"/>
      <c r="DJ62" s="104"/>
      <c r="DK62" s="104"/>
      <c r="DL62" s="104"/>
      <c r="DM62" s="104"/>
      <c r="DN62" s="104"/>
      <c r="DO62" s="104"/>
      <c r="DP62" s="104"/>
      <c r="DQ62" s="104"/>
      <c r="DR62" s="104"/>
      <c r="DS62" s="104"/>
      <c r="DT62" s="104"/>
      <c r="DU62" s="104"/>
      <c r="DV62" s="104"/>
      <c r="DW62" s="104"/>
      <c r="DX62" s="104"/>
      <c r="DY62" s="104"/>
      <c r="DZ62" s="104"/>
      <c r="EA62" s="104"/>
      <c r="EB62" s="104"/>
      <c r="EC62" s="104"/>
      <c r="ED62" s="104"/>
      <c r="EE62" s="104"/>
      <c r="EF62" s="104"/>
      <c r="EG62" s="104"/>
      <c r="EH62" s="104"/>
      <c r="EI62" s="104"/>
      <c r="EJ62" s="104"/>
      <c r="EK62" s="104"/>
      <c r="EL62" s="104"/>
      <c r="EM62" s="104"/>
      <c r="EN62" s="104"/>
      <c r="EO62" s="104"/>
      <c r="EP62" s="104"/>
      <c r="EQ62" s="104"/>
      <c r="ER62" s="104"/>
      <c r="ES62" s="104"/>
      <c r="ET62" s="104"/>
      <c r="EU62" s="104"/>
      <c r="EV62" s="104"/>
      <c r="EW62" s="104"/>
      <c r="EX62" s="104"/>
      <c r="EY62" s="104"/>
      <c r="EZ62" s="104"/>
      <c r="FA62" s="104"/>
      <c r="FB62" s="104"/>
      <c r="FC62" s="104"/>
      <c r="FD62" s="104"/>
      <c r="FE62" s="104"/>
      <c r="FF62" s="104"/>
      <c r="FG62" s="104"/>
      <c r="FH62" s="104"/>
      <c r="FI62" s="104"/>
      <c r="FJ62" s="104"/>
      <c r="FK62" s="104"/>
      <c r="FL62" s="104"/>
      <c r="FM62" s="104"/>
      <c r="FN62" s="104"/>
      <c r="FO62" s="104"/>
      <c r="FP62" s="104"/>
      <c r="FQ62" s="104"/>
      <c r="FR62" s="104"/>
      <c r="FS62" s="104"/>
      <c r="FT62" s="104"/>
      <c r="FU62" s="104"/>
      <c r="FV62" s="104"/>
      <c r="FW62" s="104"/>
      <c r="FX62" s="104"/>
      <c r="FY62" s="104"/>
      <c r="FZ62" s="104"/>
      <c r="GA62" s="104"/>
      <c r="GB62" s="104"/>
      <c r="GC62" s="104"/>
      <c r="GD62" s="104"/>
      <c r="GE62" s="104"/>
      <c r="GF62" s="104"/>
      <c r="GG62" s="104"/>
      <c r="GH62" s="104"/>
      <c r="GI62" s="104"/>
      <c r="GJ62" s="104"/>
      <c r="GK62" s="104"/>
      <c r="GL62" s="104"/>
      <c r="GM62" s="104"/>
      <c r="GN62" s="104"/>
      <c r="GO62" s="104"/>
      <c r="GP62" s="104"/>
      <c r="GQ62" s="104"/>
      <c r="GR62" s="104"/>
      <c r="GS62" s="104"/>
      <c r="GT62" s="104"/>
      <c r="GU62" s="104"/>
      <c r="GV62" s="104"/>
      <c r="GW62" s="104"/>
      <c r="GX62" s="104"/>
      <c r="GY62" s="104"/>
      <c r="GZ62" s="104"/>
      <c r="HA62" s="104"/>
      <c r="HB62" s="104"/>
      <c r="HC62" s="104"/>
      <c r="HD62" s="104"/>
      <c r="HE62" s="104"/>
      <c r="HF62" s="104"/>
      <c r="HG62" s="104"/>
      <c r="HH62" s="104"/>
      <c r="HI62" s="104"/>
      <c r="HJ62" s="104"/>
      <c r="HK62" s="104"/>
      <c r="HL62" s="104"/>
      <c r="HM62" s="104"/>
      <c r="HN62" s="104"/>
      <c r="HO62" s="104"/>
      <c r="HP62" s="104"/>
      <c r="HQ62" s="104"/>
      <c r="HR62" s="104"/>
      <c r="HS62" s="104"/>
      <c r="HT62" s="104"/>
      <c r="HU62" s="104"/>
      <c r="HV62" s="104"/>
      <c r="HW62" s="104"/>
      <c r="HX62" s="104"/>
      <c r="HY62" s="104"/>
      <c r="HZ62" s="104"/>
      <c r="IA62" s="104"/>
      <c r="IB62" s="104"/>
      <c r="IC62" s="104"/>
      <c r="ID62" s="104"/>
      <c r="IE62" s="104"/>
    </row>
    <row r="63" spans="1:239" s="105" customFormat="1" ht="12.75" customHeight="1" x14ac:dyDescent="0.25">
      <c r="A63" s="123" t="s">
        <v>106</v>
      </c>
      <c r="B63" s="126" t="s">
        <v>96</v>
      </c>
      <c r="C63" s="127">
        <v>5</v>
      </c>
      <c r="D63" s="126" t="s">
        <v>118</v>
      </c>
      <c r="E63" s="125">
        <v>186736</v>
      </c>
      <c r="F63" s="125">
        <f t="shared" si="2"/>
        <v>933680</v>
      </c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</row>
    <row r="64" spans="1:239" s="105" customFormat="1" ht="12.75" customHeight="1" x14ac:dyDescent="0.25">
      <c r="A64" s="123" t="s">
        <v>124</v>
      </c>
      <c r="B64" s="126" t="s">
        <v>100</v>
      </c>
      <c r="C64" s="127">
        <v>4</v>
      </c>
      <c r="D64" s="126" t="s">
        <v>118</v>
      </c>
      <c r="E64" s="125">
        <v>36742.43</v>
      </c>
      <c r="F64" s="125">
        <f t="shared" si="2"/>
        <v>146969.72</v>
      </c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  <c r="AC64" s="104"/>
      <c r="AD64" s="104"/>
      <c r="AE64" s="104"/>
      <c r="AF64" s="104"/>
      <c r="AG64" s="104"/>
      <c r="AH64" s="104"/>
      <c r="AI64" s="104"/>
      <c r="AJ64" s="104"/>
      <c r="AK64" s="104"/>
      <c r="AL64" s="104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04"/>
      <c r="CC64" s="104"/>
      <c r="CD64" s="104"/>
      <c r="CE64" s="104"/>
      <c r="CF64" s="104"/>
      <c r="CG64" s="104"/>
      <c r="CH64" s="104"/>
      <c r="CI64" s="104"/>
      <c r="CJ64" s="104"/>
      <c r="CK64" s="104"/>
      <c r="CL64" s="104"/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104"/>
      <c r="DA64" s="104"/>
      <c r="DB64" s="104"/>
      <c r="DC64" s="104"/>
      <c r="DD64" s="104"/>
      <c r="DE64" s="104"/>
      <c r="DF64" s="104"/>
      <c r="DG64" s="104"/>
      <c r="DH64" s="104"/>
      <c r="DI64" s="104"/>
      <c r="DJ64" s="104"/>
      <c r="DK64" s="104"/>
      <c r="DL64" s="104"/>
      <c r="DM64" s="104"/>
      <c r="DN64" s="104"/>
      <c r="DO64" s="104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04"/>
      <c r="FD64" s="104"/>
      <c r="FE64" s="104"/>
      <c r="FF64" s="104"/>
      <c r="FG64" s="104"/>
      <c r="FH64" s="104"/>
      <c r="FI64" s="104"/>
      <c r="FJ64" s="104"/>
      <c r="FK64" s="104"/>
      <c r="FL64" s="104"/>
      <c r="FM64" s="104"/>
      <c r="FN64" s="104"/>
      <c r="FO64" s="104"/>
      <c r="FP64" s="104"/>
      <c r="FQ64" s="104"/>
      <c r="FR64" s="104"/>
      <c r="FS64" s="104"/>
      <c r="FT64" s="104"/>
      <c r="FU64" s="104"/>
      <c r="FV64" s="104"/>
      <c r="FW64" s="104"/>
      <c r="FX64" s="104"/>
      <c r="FY64" s="104"/>
      <c r="FZ64" s="104"/>
      <c r="GA64" s="104"/>
      <c r="GB64" s="104"/>
      <c r="GC64" s="104"/>
      <c r="GD64" s="104"/>
      <c r="GE64" s="104"/>
      <c r="GF64" s="104"/>
      <c r="GG64" s="104"/>
      <c r="GH64" s="104"/>
      <c r="GI64" s="104"/>
      <c r="GJ64" s="104"/>
      <c r="GK64" s="104"/>
      <c r="GL64" s="104"/>
      <c r="GM64" s="104"/>
      <c r="GN64" s="104"/>
      <c r="GO64" s="104"/>
      <c r="GP64" s="104"/>
      <c r="GQ64" s="104"/>
      <c r="GR64" s="104"/>
      <c r="GS64" s="104"/>
      <c r="GT64" s="104"/>
      <c r="GU64" s="104"/>
      <c r="GV64" s="104"/>
      <c r="GW64" s="104"/>
      <c r="GX64" s="104"/>
      <c r="GY64" s="104"/>
      <c r="GZ64" s="104"/>
      <c r="HA64" s="104"/>
      <c r="HB64" s="104"/>
      <c r="HC64" s="104"/>
      <c r="HD64" s="104"/>
      <c r="HE64" s="104"/>
      <c r="HF64" s="104"/>
      <c r="HG64" s="104"/>
      <c r="HH64" s="104"/>
      <c r="HI64" s="104"/>
      <c r="HJ64" s="104"/>
      <c r="HK64" s="104"/>
      <c r="HL64" s="104"/>
      <c r="HM64" s="104"/>
      <c r="HN64" s="104"/>
      <c r="HO64" s="104"/>
      <c r="HP64" s="104"/>
      <c r="HQ64" s="104"/>
      <c r="HR64" s="104"/>
      <c r="HS64" s="104"/>
      <c r="HT64" s="104"/>
      <c r="HU64" s="104"/>
      <c r="HV64" s="104"/>
      <c r="HW64" s="104"/>
      <c r="HX64" s="104"/>
      <c r="HY64" s="104"/>
      <c r="HZ64" s="104"/>
      <c r="IA64" s="104"/>
      <c r="IB64" s="104"/>
      <c r="IC64" s="104"/>
      <c r="ID64" s="104"/>
      <c r="IE64" s="104"/>
    </row>
    <row r="65" spans="1:239" s="105" customFormat="1" ht="12.75" customHeight="1" x14ac:dyDescent="0.25">
      <c r="A65" s="123" t="s">
        <v>125</v>
      </c>
      <c r="B65" s="126" t="s">
        <v>100</v>
      </c>
      <c r="C65" s="127">
        <v>10</v>
      </c>
      <c r="D65" s="126" t="s">
        <v>118</v>
      </c>
      <c r="E65" s="125">
        <v>5198.8999999999996</v>
      </c>
      <c r="F65" s="125">
        <f t="shared" si="2"/>
        <v>51989</v>
      </c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  <c r="AC65" s="104"/>
      <c r="AD65" s="104"/>
      <c r="AE65" s="104"/>
      <c r="AF65" s="104"/>
      <c r="AG65" s="104"/>
      <c r="AH65" s="104"/>
      <c r="AI65" s="104"/>
      <c r="AJ65" s="104"/>
      <c r="AK65" s="104"/>
      <c r="AL65" s="104"/>
      <c r="AM65" s="104"/>
      <c r="AN65" s="104"/>
      <c r="AO65" s="104"/>
      <c r="AP65" s="104"/>
      <c r="AQ65" s="104"/>
      <c r="AR65" s="104"/>
      <c r="AS65" s="104"/>
      <c r="AT65" s="104"/>
      <c r="AU65" s="104"/>
      <c r="AV65" s="104"/>
      <c r="AW65" s="104"/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BL65" s="104"/>
      <c r="BM65" s="104"/>
      <c r="BN65" s="104"/>
      <c r="BO65" s="104"/>
      <c r="BP65" s="104"/>
      <c r="BQ65" s="104"/>
      <c r="BR65" s="104"/>
      <c r="BS65" s="104"/>
      <c r="BT65" s="104"/>
      <c r="BU65" s="104"/>
      <c r="BV65" s="104"/>
      <c r="BW65" s="104"/>
      <c r="BX65" s="104"/>
      <c r="BY65" s="104"/>
      <c r="BZ65" s="104"/>
      <c r="CA65" s="104"/>
      <c r="CB65" s="104"/>
      <c r="CC65" s="104"/>
      <c r="CD65" s="104"/>
      <c r="CE65" s="104"/>
      <c r="CF65" s="104"/>
      <c r="CG65" s="104"/>
      <c r="CH65" s="104"/>
      <c r="CI65" s="104"/>
      <c r="CJ65" s="104"/>
      <c r="CK65" s="104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104"/>
      <c r="DA65" s="104"/>
      <c r="DB65" s="104"/>
      <c r="DC65" s="104"/>
      <c r="DD65" s="104"/>
      <c r="DE65" s="104"/>
      <c r="DF65" s="104"/>
      <c r="DG65" s="104"/>
      <c r="DH65" s="104"/>
      <c r="DI65" s="104"/>
      <c r="DJ65" s="104"/>
      <c r="DK65" s="104"/>
      <c r="DL65" s="104"/>
      <c r="DM65" s="104"/>
      <c r="DN65" s="104"/>
      <c r="DO65" s="104"/>
      <c r="DP65" s="104"/>
      <c r="DQ65" s="104"/>
      <c r="DR65" s="104"/>
      <c r="DS65" s="104"/>
      <c r="DT65" s="104"/>
      <c r="DU65" s="104"/>
      <c r="DV65" s="104"/>
      <c r="DW65" s="104"/>
      <c r="DX65" s="104"/>
      <c r="DY65" s="104"/>
      <c r="DZ65" s="104"/>
      <c r="EA65" s="104"/>
      <c r="EB65" s="104"/>
      <c r="EC65" s="104"/>
      <c r="ED65" s="104"/>
      <c r="EE65" s="104"/>
      <c r="EF65" s="104"/>
      <c r="EG65" s="104"/>
      <c r="EH65" s="104"/>
      <c r="EI65" s="104"/>
      <c r="EJ65" s="104"/>
      <c r="EK65" s="104"/>
      <c r="EL65" s="104"/>
      <c r="EM65" s="104"/>
      <c r="EN65" s="104"/>
      <c r="EO65" s="104"/>
      <c r="EP65" s="104"/>
      <c r="EQ65" s="104"/>
      <c r="ER65" s="104"/>
      <c r="ES65" s="104"/>
      <c r="ET65" s="104"/>
      <c r="EU65" s="104"/>
      <c r="EV65" s="104"/>
      <c r="EW65" s="104"/>
      <c r="EX65" s="104"/>
      <c r="EY65" s="104"/>
      <c r="EZ65" s="104"/>
      <c r="FA65" s="104"/>
      <c r="FB65" s="104"/>
      <c r="FC65" s="104"/>
      <c r="FD65" s="104"/>
      <c r="FE65" s="104"/>
      <c r="FF65" s="104"/>
      <c r="FG65" s="104"/>
      <c r="FH65" s="104"/>
      <c r="FI65" s="104"/>
      <c r="FJ65" s="104"/>
      <c r="FK65" s="104"/>
      <c r="FL65" s="104"/>
      <c r="FM65" s="104"/>
      <c r="FN65" s="104"/>
      <c r="FO65" s="104"/>
      <c r="FP65" s="104"/>
      <c r="FQ65" s="104"/>
      <c r="FR65" s="104"/>
      <c r="FS65" s="104"/>
      <c r="FT65" s="104"/>
      <c r="FU65" s="104"/>
      <c r="FV65" s="104"/>
      <c r="FW65" s="104"/>
      <c r="FX65" s="104"/>
      <c r="FY65" s="104"/>
      <c r="FZ65" s="104"/>
      <c r="GA65" s="104"/>
      <c r="GB65" s="104"/>
      <c r="GC65" s="104"/>
      <c r="GD65" s="104"/>
      <c r="GE65" s="104"/>
      <c r="GF65" s="104"/>
      <c r="GG65" s="104"/>
      <c r="GH65" s="104"/>
      <c r="GI65" s="104"/>
      <c r="GJ65" s="104"/>
      <c r="GK65" s="104"/>
      <c r="GL65" s="104"/>
      <c r="GM65" s="104"/>
      <c r="GN65" s="104"/>
      <c r="GO65" s="104"/>
      <c r="GP65" s="104"/>
      <c r="GQ65" s="104"/>
      <c r="GR65" s="104"/>
      <c r="GS65" s="104"/>
      <c r="GT65" s="104"/>
      <c r="GU65" s="104"/>
      <c r="GV65" s="104"/>
      <c r="GW65" s="104"/>
      <c r="GX65" s="104"/>
      <c r="GY65" s="104"/>
      <c r="GZ65" s="104"/>
      <c r="HA65" s="104"/>
      <c r="HB65" s="104"/>
      <c r="HC65" s="104"/>
      <c r="HD65" s="104"/>
      <c r="HE65" s="104"/>
      <c r="HF65" s="104"/>
      <c r="HG65" s="104"/>
      <c r="HH65" s="104"/>
      <c r="HI65" s="104"/>
      <c r="HJ65" s="104"/>
      <c r="HK65" s="104"/>
      <c r="HL65" s="104"/>
      <c r="HM65" s="104"/>
      <c r="HN65" s="104"/>
      <c r="HO65" s="104"/>
      <c r="HP65" s="104"/>
      <c r="HQ65" s="104"/>
      <c r="HR65" s="104"/>
      <c r="HS65" s="104"/>
      <c r="HT65" s="104"/>
      <c r="HU65" s="104"/>
      <c r="HV65" s="104"/>
      <c r="HW65" s="104"/>
      <c r="HX65" s="104"/>
      <c r="HY65" s="104"/>
      <c r="HZ65" s="104"/>
      <c r="IA65" s="104"/>
      <c r="IB65" s="104"/>
      <c r="IC65" s="104"/>
      <c r="ID65" s="104"/>
      <c r="IE65" s="104"/>
    </row>
    <row r="66" spans="1:239" s="105" customFormat="1" ht="12.75" customHeight="1" x14ac:dyDescent="0.25">
      <c r="A66" s="128" t="s">
        <v>34</v>
      </c>
      <c r="B66" s="126"/>
      <c r="C66" s="127"/>
      <c r="D66" s="126"/>
      <c r="E66" s="125" t="s">
        <v>86</v>
      </c>
      <c r="F66" s="125" t="s">
        <v>86</v>
      </c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  <c r="BM66" s="104"/>
      <c r="BN66" s="104"/>
      <c r="BO66" s="104"/>
      <c r="BP66" s="104"/>
      <c r="BQ66" s="104"/>
      <c r="BR66" s="104"/>
      <c r="BS66" s="104"/>
      <c r="BT66" s="104"/>
      <c r="BU66" s="104"/>
      <c r="BV66" s="104"/>
      <c r="BW66" s="104"/>
      <c r="BX66" s="104"/>
      <c r="BY66" s="104"/>
      <c r="BZ66" s="104"/>
      <c r="CA66" s="104"/>
      <c r="CB66" s="104"/>
      <c r="CC66" s="104"/>
      <c r="CD66" s="104"/>
      <c r="CE66" s="104"/>
      <c r="CF66" s="104"/>
      <c r="CG66" s="104"/>
      <c r="CH66" s="104"/>
      <c r="CI66" s="104"/>
      <c r="CJ66" s="104"/>
      <c r="CK66" s="104"/>
      <c r="CL66" s="104"/>
      <c r="CM66" s="104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  <c r="DT66" s="104"/>
      <c r="DU66" s="104"/>
      <c r="DV66" s="104"/>
      <c r="DW66" s="104"/>
      <c r="DX66" s="104"/>
      <c r="DY66" s="104"/>
      <c r="DZ66" s="104"/>
      <c r="EA66" s="104"/>
      <c r="EB66" s="104"/>
      <c r="EC66" s="104"/>
      <c r="ED66" s="104"/>
      <c r="EE66" s="104"/>
      <c r="EF66" s="104"/>
      <c r="EG66" s="104"/>
      <c r="EH66" s="104"/>
      <c r="EI66" s="104"/>
      <c r="EJ66" s="104"/>
      <c r="EK66" s="104"/>
      <c r="EL66" s="104"/>
      <c r="EM66" s="104"/>
      <c r="EN66" s="104"/>
      <c r="EO66" s="104"/>
      <c r="EP66" s="104"/>
      <c r="EQ66" s="104"/>
      <c r="ER66" s="104"/>
      <c r="ES66" s="104"/>
      <c r="ET66" s="104"/>
      <c r="EU66" s="104"/>
      <c r="EV66" s="104"/>
      <c r="EW66" s="104"/>
      <c r="EX66" s="104"/>
      <c r="EY66" s="104"/>
      <c r="EZ66" s="104"/>
      <c r="FA66" s="104"/>
      <c r="FB66" s="104"/>
      <c r="FC66" s="104"/>
      <c r="FD66" s="104"/>
      <c r="FE66" s="104"/>
      <c r="FF66" s="104"/>
      <c r="FG66" s="104"/>
      <c r="FH66" s="104"/>
      <c r="FI66" s="104"/>
      <c r="FJ66" s="104"/>
      <c r="FK66" s="104"/>
      <c r="FL66" s="104"/>
      <c r="FM66" s="104"/>
      <c r="FN66" s="104"/>
      <c r="FO66" s="104"/>
      <c r="FP66" s="104"/>
      <c r="FQ66" s="104"/>
      <c r="FR66" s="104"/>
      <c r="FS66" s="104"/>
      <c r="FT66" s="104"/>
      <c r="FU66" s="104"/>
      <c r="FV66" s="104"/>
      <c r="FW66" s="104"/>
      <c r="FX66" s="104"/>
      <c r="FY66" s="104"/>
      <c r="FZ66" s="104"/>
      <c r="GA66" s="104"/>
      <c r="GB66" s="104"/>
      <c r="GC66" s="104"/>
      <c r="GD66" s="104"/>
      <c r="GE66" s="104"/>
      <c r="GF66" s="104"/>
      <c r="GG66" s="104"/>
      <c r="GH66" s="104"/>
      <c r="GI66" s="104"/>
      <c r="GJ66" s="104"/>
      <c r="GK66" s="104"/>
      <c r="GL66" s="104"/>
      <c r="GM66" s="104"/>
      <c r="GN66" s="104"/>
      <c r="GO66" s="104"/>
      <c r="GP66" s="104"/>
      <c r="GQ66" s="104"/>
      <c r="GR66" s="104"/>
      <c r="GS66" s="104"/>
      <c r="GT66" s="104"/>
      <c r="GU66" s="104"/>
      <c r="GV66" s="104"/>
      <c r="GW66" s="104"/>
      <c r="GX66" s="104"/>
      <c r="GY66" s="104"/>
      <c r="GZ66" s="104"/>
      <c r="HA66" s="104"/>
      <c r="HB66" s="104"/>
      <c r="HC66" s="104"/>
      <c r="HD66" s="104"/>
      <c r="HE66" s="104"/>
      <c r="HF66" s="104"/>
      <c r="HG66" s="104"/>
      <c r="HH66" s="104"/>
      <c r="HI66" s="104"/>
      <c r="HJ66" s="104"/>
      <c r="HK66" s="104"/>
      <c r="HL66" s="104"/>
      <c r="HM66" s="104"/>
      <c r="HN66" s="104"/>
      <c r="HO66" s="104"/>
      <c r="HP66" s="104"/>
      <c r="HQ66" s="104"/>
      <c r="HR66" s="104"/>
      <c r="HS66" s="104"/>
      <c r="HT66" s="104"/>
      <c r="HU66" s="104"/>
      <c r="HV66" s="104"/>
      <c r="HW66" s="104"/>
      <c r="HX66" s="104"/>
      <c r="HY66" s="104"/>
      <c r="HZ66" s="104"/>
      <c r="IA66" s="104"/>
      <c r="IB66" s="104"/>
      <c r="IC66" s="104"/>
      <c r="ID66" s="104"/>
      <c r="IE66" s="104"/>
    </row>
    <row r="67" spans="1:239" s="105" customFormat="1" ht="12.75" customHeight="1" x14ac:dyDescent="0.25">
      <c r="A67" s="123" t="s">
        <v>138</v>
      </c>
      <c r="B67" s="126" t="s">
        <v>96</v>
      </c>
      <c r="C67" s="127">
        <v>4</v>
      </c>
      <c r="D67" s="126" t="s">
        <v>119</v>
      </c>
      <c r="E67" s="125">
        <v>12386.114</v>
      </c>
      <c r="F67" s="125">
        <f t="shared" si="2"/>
        <v>49544.455999999998</v>
      </c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104"/>
      <c r="AO67" s="104"/>
      <c r="AP67" s="104"/>
      <c r="AQ67" s="104"/>
      <c r="AR67" s="104"/>
      <c r="AS67" s="104"/>
      <c r="AT67" s="104"/>
      <c r="AU67" s="104"/>
      <c r="AV67" s="104"/>
      <c r="AW67" s="104"/>
      <c r="AX67" s="104"/>
      <c r="AY67" s="104"/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BL67" s="104"/>
      <c r="BM67" s="104"/>
      <c r="BN67" s="104"/>
      <c r="BO67" s="104"/>
      <c r="BP67" s="104"/>
      <c r="BQ67" s="104"/>
      <c r="BR67" s="104"/>
      <c r="BS67" s="104"/>
      <c r="BT67" s="104"/>
      <c r="BU67" s="104"/>
      <c r="BV67" s="104"/>
      <c r="BW67" s="104"/>
      <c r="BX67" s="104"/>
      <c r="BY67" s="104"/>
      <c r="BZ67" s="104"/>
      <c r="CA67" s="104"/>
      <c r="CB67" s="104"/>
      <c r="CC67" s="104"/>
      <c r="CD67" s="104"/>
      <c r="CE67" s="104"/>
      <c r="CF67" s="104"/>
      <c r="CG67" s="104"/>
      <c r="CH67" s="104"/>
      <c r="CI67" s="104"/>
      <c r="CJ67" s="104"/>
      <c r="CK67" s="104"/>
      <c r="CL67" s="104"/>
      <c r="CM67" s="104"/>
      <c r="CN67" s="104"/>
      <c r="CO67" s="104"/>
      <c r="CP67" s="104"/>
      <c r="CQ67" s="104"/>
      <c r="CR67" s="104"/>
      <c r="CS67" s="104"/>
      <c r="CT67" s="104"/>
      <c r="CU67" s="104"/>
      <c r="CV67" s="104"/>
      <c r="CW67" s="104"/>
      <c r="CX67" s="104"/>
      <c r="CY67" s="104"/>
      <c r="CZ67" s="104"/>
      <c r="DA67" s="104"/>
      <c r="DB67" s="104"/>
      <c r="DC67" s="104"/>
      <c r="DD67" s="104"/>
      <c r="DE67" s="104"/>
      <c r="DF67" s="104"/>
      <c r="DG67" s="104"/>
      <c r="DH67" s="104"/>
      <c r="DI67" s="104"/>
      <c r="DJ67" s="104"/>
      <c r="DK67" s="104"/>
      <c r="DL67" s="104"/>
      <c r="DM67" s="104"/>
      <c r="DN67" s="104"/>
      <c r="DO67" s="104"/>
      <c r="DP67" s="104"/>
      <c r="DQ67" s="104"/>
      <c r="DR67" s="104"/>
      <c r="DS67" s="104"/>
      <c r="DT67" s="104"/>
      <c r="DU67" s="104"/>
      <c r="DV67" s="104"/>
      <c r="DW67" s="104"/>
      <c r="DX67" s="104"/>
      <c r="DY67" s="104"/>
      <c r="DZ67" s="104"/>
      <c r="EA67" s="104"/>
      <c r="EB67" s="104"/>
      <c r="EC67" s="104"/>
      <c r="ED67" s="104"/>
      <c r="EE67" s="104"/>
      <c r="EF67" s="104"/>
      <c r="EG67" s="104"/>
      <c r="EH67" s="104"/>
      <c r="EI67" s="104"/>
      <c r="EJ67" s="104"/>
      <c r="EK67" s="104"/>
      <c r="EL67" s="104"/>
      <c r="EM67" s="104"/>
      <c r="EN67" s="104"/>
      <c r="EO67" s="104"/>
      <c r="EP67" s="104"/>
      <c r="EQ67" s="104"/>
      <c r="ER67" s="104"/>
      <c r="ES67" s="104"/>
      <c r="ET67" s="104"/>
      <c r="EU67" s="104"/>
      <c r="EV67" s="104"/>
      <c r="EW67" s="104"/>
      <c r="EX67" s="104"/>
      <c r="EY67" s="104"/>
      <c r="EZ67" s="104"/>
      <c r="FA67" s="104"/>
      <c r="FB67" s="104"/>
      <c r="FC67" s="104"/>
      <c r="FD67" s="104"/>
      <c r="FE67" s="104"/>
      <c r="FF67" s="104"/>
      <c r="FG67" s="104"/>
      <c r="FH67" s="104"/>
      <c r="FI67" s="104"/>
      <c r="FJ67" s="104"/>
      <c r="FK67" s="104"/>
      <c r="FL67" s="104"/>
      <c r="FM67" s="104"/>
      <c r="FN67" s="104"/>
      <c r="FO67" s="104"/>
      <c r="FP67" s="104"/>
      <c r="FQ67" s="104"/>
      <c r="FR67" s="104"/>
      <c r="FS67" s="104"/>
      <c r="FT67" s="104"/>
      <c r="FU67" s="104"/>
      <c r="FV67" s="104"/>
      <c r="FW67" s="104"/>
      <c r="FX67" s="104"/>
      <c r="FY67" s="104"/>
      <c r="FZ67" s="104"/>
      <c r="GA67" s="104"/>
      <c r="GB67" s="104"/>
      <c r="GC67" s="104"/>
      <c r="GD67" s="104"/>
      <c r="GE67" s="104"/>
      <c r="GF67" s="104"/>
      <c r="GG67" s="104"/>
      <c r="GH67" s="104"/>
      <c r="GI67" s="104"/>
      <c r="GJ67" s="104"/>
      <c r="GK67" s="104"/>
      <c r="GL67" s="104"/>
      <c r="GM67" s="104"/>
      <c r="GN67" s="104"/>
      <c r="GO67" s="104"/>
      <c r="GP67" s="104"/>
      <c r="GQ67" s="104"/>
      <c r="GR67" s="104"/>
      <c r="GS67" s="104"/>
      <c r="GT67" s="104"/>
      <c r="GU67" s="104"/>
      <c r="GV67" s="104"/>
      <c r="GW67" s="104"/>
      <c r="GX67" s="104"/>
      <c r="GY67" s="104"/>
      <c r="GZ67" s="104"/>
      <c r="HA67" s="104"/>
      <c r="HB67" s="104"/>
      <c r="HC67" s="104"/>
      <c r="HD67" s="104"/>
      <c r="HE67" s="104"/>
      <c r="HF67" s="104"/>
      <c r="HG67" s="104"/>
      <c r="HH67" s="104"/>
      <c r="HI67" s="104"/>
      <c r="HJ67" s="104"/>
      <c r="HK67" s="104"/>
      <c r="HL67" s="104"/>
      <c r="HM67" s="104"/>
      <c r="HN67" s="104"/>
      <c r="HO67" s="104"/>
      <c r="HP67" s="104"/>
      <c r="HQ67" s="104"/>
      <c r="HR67" s="104"/>
      <c r="HS67" s="104"/>
      <c r="HT67" s="104"/>
      <c r="HU67" s="104"/>
      <c r="HV67" s="104"/>
      <c r="HW67" s="104"/>
      <c r="HX67" s="104"/>
      <c r="HY67" s="104"/>
      <c r="HZ67" s="104"/>
      <c r="IA67" s="104"/>
      <c r="IB67" s="104"/>
      <c r="IC67" s="104"/>
      <c r="ID67" s="104"/>
      <c r="IE67" s="104"/>
    </row>
    <row r="68" spans="1:239" s="105" customFormat="1" ht="12.75" customHeight="1" x14ac:dyDescent="0.25">
      <c r="A68" s="123" t="s">
        <v>126</v>
      </c>
      <c r="B68" s="126" t="s">
        <v>96</v>
      </c>
      <c r="C68" s="127">
        <v>1.5</v>
      </c>
      <c r="D68" s="126" t="s">
        <v>120</v>
      </c>
      <c r="E68" s="125">
        <v>25485.219999999998</v>
      </c>
      <c r="F68" s="125">
        <f t="shared" si="2"/>
        <v>38227.829999999994</v>
      </c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  <c r="BM68" s="104"/>
      <c r="BN68" s="104"/>
      <c r="BO68" s="104"/>
      <c r="BP68" s="104"/>
      <c r="BQ68" s="104"/>
      <c r="BR68" s="104"/>
      <c r="BS68" s="104"/>
      <c r="BT68" s="104"/>
      <c r="BU68" s="104"/>
      <c r="BV68" s="104"/>
      <c r="BW68" s="104"/>
      <c r="BX68" s="104"/>
      <c r="BY68" s="104"/>
      <c r="BZ68" s="104"/>
      <c r="CA68" s="104"/>
      <c r="CB68" s="104"/>
      <c r="CC68" s="104"/>
      <c r="CD68" s="104"/>
      <c r="CE68" s="104"/>
      <c r="CF68" s="104"/>
      <c r="CG68" s="104"/>
      <c r="CH68" s="104"/>
      <c r="CI68" s="104"/>
      <c r="CJ68" s="104"/>
      <c r="CK68" s="104"/>
      <c r="CL68" s="104"/>
      <c r="CM68" s="104"/>
      <c r="CN68" s="104"/>
      <c r="CO68" s="104"/>
      <c r="CP68" s="104"/>
      <c r="CQ68" s="104"/>
      <c r="CR68" s="104"/>
      <c r="CS68" s="104"/>
      <c r="CT68" s="104"/>
      <c r="CU68" s="104"/>
      <c r="CV68" s="104"/>
      <c r="CW68" s="104"/>
      <c r="CX68" s="104"/>
      <c r="CY68" s="104"/>
      <c r="CZ68" s="104"/>
      <c r="DA68" s="104"/>
      <c r="DB68" s="104"/>
      <c r="DC68" s="104"/>
      <c r="DD68" s="104"/>
      <c r="DE68" s="104"/>
      <c r="DF68" s="104"/>
      <c r="DG68" s="104"/>
      <c r="DH68" s="104"/>
      <c r="DI68" s="104"/>
      <c r="DJ68" s="104"/>
      <c r="DK68" s="104"/>
      <c r="DL68" s="104"/>
      <c r="DM68" s="104"/>
      <c r="DN68" s="104"/>
      <c r="DO68" s="104"/>
      <c r="DP68" s="104"/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104"/>
      <c r="EE68" s="104"/>
      <c r="EF68" s="104"/>
      <c r="EG68" s="104"/>
      <c r="EH68" s="104"/>
      <c r="EI68" s="104"/>
      <c r="EJ68" s="104"/>
      <c r="EK68" s="104"/>
      <c r="EL68" s="104"/>
      <c r="EM68" s="104"/>
      <c r="EN68" s="104"/>
      <c r="EO68" s="104"/>
      <c r="EP68" s="104"/>
      <c r="EQ68" s="104"/>
      <c r="ER68" s="104"/>
      <c r="ES68" s="104"/>
      <c r="ET68" s="104"/>
      <c r="EU68" s="104"/>
      <c r="EV68" s="104"/>
      <c r="EW68" s="104"/>
      <c r="EX68" s="104"/>
      <c r="EY68" s="104"/>
      <c r="EZ68" s="104"/>
      <c r="FA68" s="104"/>
      <c r="FB68" s="104"/>
      <c r="FC68" s="104"/>
      <c r="FD68" s="104"/>
      <c r="FE68" s="104"/>
      <c r="FF68" s="104"/>
      <c r="FG68" s="104"/>
      <c r="FH68" s="104"/>
      <c r="FI68" s="104"/>
      <c r="FJ68" s="104"/>
      <c r="FK68" s="104"/>
      <c r="FL68" s="104"/>
      <c r="FM68" s="104"/>
      <c r="FN68" s="104"/>
      <c r="FO68" s="104"/>
      <c r="FP68" s="104"/>
      <c r="FQ68" s="104"/>
      <c r="FR68" s="104"/>
      <c r="FS68" s="104"/>
      <c r="FT68" s="104"/>
      <c r="FU68" s="104"/>
      <c r="FV68" s="104"/>
      <c r="FW68" s="104"/>
      <c r="FX68" s="104"/>
      <c r="FY68" s="104"/>
      <c r="FZ68" s="104"/>
      <c r="GA68" s="104"/>
      <c r="GB68" s="104"/>
      <c r="GC68" s="104"/>
      <c r="GD68" s="104"/>
      <c r="GE68" s="104"/>
      <c r="GF68" s="104"/>
      <c r="GG68" s="104"/>
      <c r="GH68" s="104"/>
      <c r="GI68" s="104"/>
      <c r="GJ68" s="104"/>
      <c r="GK68" s="104"/>
      <c r="GL68" s="104"/>
      <c r="GM68" s="104"/>
      <c r="GN68" s="104"/>
      <c r="GO68" s="104"/>
      <c r="GP68" s="104"/>
      <c r="GQ68" s="104"/>
      <c r="GR68" s="104"/>
      <c r="GS68" s="104"/>
      <c r="GT68" s="104"/>
      <c r="GU68" s="104"/>
      <c r="GV68" s="104"/>
      <c r="GW68" s="104"/>
      <c r="GX68" s="104"/>
      <c r="GY68" s="104"/>
      <c r="GZ68" s="104"/>
      <c r="HA68" s="104"/>
      <c r="HB68" s="104"/>
      <c r="HC68" s="104"/>
      <c r="HD68" s="104"/>
      <c r="HE68" s="104"/>
      <c r="HF68" s="104"/>
      <c r="HG68" s="104"/>
      <c r="HH68" s="104"/>
      <c r="HI68" s="104"/>
      <c r="HJ68" s="104"/>
      <c r="HK68" s="104"/>
      <c r="HL68" s="104"/>
      <c r="HM68" s="104"/>
      <c r="HN68" s="104"/>
      <c r="HO68" s="104"/>
      <c r="HP68" s="104"/>
      <c r="HQ68" s="104"/>
      <c r="HR68" s="104"/>
      <c r="HS68" s="104"/>
      <c r="HT68" s="104"/>
      <c r="HU68" s="104"/>
      <c r="HV68" s="104"/>
      <c r="HW68" s="104"/>
      <c r="HX68" s="104"/>
      <c r="HY68" s="104"/>
      <c r="HZ68" s="104"/>
      <c r="IA68" s="104"/>
      <c r="IB68" s="104"/>
      <c r="IC68" s="104"/>
      <c r="ID68" s="104"/>
      <c r="IE68" s="104"/>
    </row>
    <row r="69" spans="1:239" s="105" customFormat="1" ht="12.75" customHeight="1" x14ac:dyDescent="0.25">
      <c r="A69" s="123" t="s">
        <v>141</v>
      </c>
      <c r="B69" s="126" t="s">
        <v>96</v>
      </c>
      <c r="C69" s="127">
        <v>2</v>
      </c>
      <c r="D69" s="126" t="s">
        <v>121</v>
      </c>
      <c r="E69" s="125">
        <v>48806</v>
      </c>
      <c r="F69" s="125">
        <f t="shared" si="2"/>
        <v>97612</v>
      </c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  <c r="GF69" s="104"/>
      <c r="GG69" s="104"/>
      <c r="GH69" s="104"/>
      <c r="GI69" s="104"/>
      <c r="GJ69" s="104"/>
      <c r="GK69" s="104"/>
      <c r="GL69" s="104"/>
      <c r="GM69" s="104"/>
      <c r="GN69" s="104"/>
      <c r="GO69" s="104"/>
      <c r="GP69" s="104"/>
      <c r="GQ69" s="104"/>
      <c r="GR69" s="104"/>
      <c r="GS69" s="104"/>
      <c r="GT69" s="104"/>
      <c r="GU69" s="104"/>
      <c r="GV69" s="104"/>
      <c r="GW69" s="104"/>
      <c r="GX69" s="104"/>
      <c r="GY69" s="104"/>
      <c r="GZ69" s="104"/>
      <c r="HA69" s="104"/>
      <c r="HB69" s="104"/>
      <c r="HC69" s="104"/>
      <c r="HD69" s="104"/>
      <c r="HE69" s="104"/>
      <c r="HF69" s="104"/>
      <c r="HG69" s="104"/>
      <c r="HH69" s="104"/>
      <c r="HI69" s="104"/>
      <c r="HJ69" s="104"/>
      <c r="HK69" s="104"/>
      <c r="HL69" s="104"/>
      <c r="HM69" s="104"/>
      <c r="HN69" s="104"/>
      <c r="HO69" s="104"/>
      <c r="HP69" s="104"/>
      <c r="HQ69" s="104"/>
      <c r="HR69" s="104"/>
      <c r="HS69" s="104"/>
      <c r="HT69" s="104"/>
      <c r="HU69" s="104"/>
      <c r="HV69" s="104"/>
      <c r="HW69" s="104"/>
      <c r="HX69" s="104"/>
      <c r="HY69" s="104"/>
      <c r="HZ69" s="104"/>
      <c r="IA69" s="104"/>
      <c r="IB69" s="104"/>
      <c r="IC69" s="104"/>
      <c r="ID69" s="104"/>
      <c r="IE69" s="104"/>
    </row>
    <row r="70" spans="1:239" s="105" customFormat="1" ht="12.75" customHeight="1" x14ac:dyDescent="0.25">
      <c r="A70" s="123" t="s">
        <v>128</v>
      </c>
      <c r="B70" s="126" t="s">
        <v>96</v>
      </c>
      <c r="C70" s="127">
        <v>1</v>
      </c>
      <c r="D70" s="126" t="s">
        <v>122</v>
      </c>
      <c r="E70" s="125">
        <v>37135</v>
      </c>
      <c r="F70" s="125">
        <f t="shared" si="2"/>
        <v>37135</v>
      </c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  <c r="AC70" s="104"/>
      <c r="AD70" s="104"/>
      <c r="AE70" s="104"/>
      <c r="AF70" s="104"/>
      <c r="AG70" s="104"/>
      <c r="AH70" s="104"/>
      <c r="AI70" s="104"/>
      <c r="AJ70" s="104"/>
      <c r="AK70" s="104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4"/>
      <c r="BW70" s="104"/>
      <c r="BX70" s="104"/>
      <c r="BY70" s="104"/>
      <c r="BZ70" s="104"/>
      <c r="CA70" s="104"/>
      <c r="CB70" s="104"/>
      <c r="CC70" s="104"/>
      <c r="CD70" s="104"/>
      <c r="CE70" s="104"/>
      <c r="CF70" s="104"/>
      <c r="CG70" s="104"/>
      <c r="CH70" s="104"/>
      <c r="CI70" s="104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4"/>
      <c r="FX70" s="104"/>
      <c r="FY70" s="104"/>
      <c r="FZ70" s="104"/>
      <c r="GA70" s="104"/>
      <c r="GB70" s="104"/>
      <c r="GC70" s="104"/>
      <c r="GD70" s="104"/>
      <c r="GE70" s="104"/>
      <c r="GF70" s="104"/>
      <c r="GG70" s="104"/>
      <c r="GH70" s="104"/>
      <c r="GI70" s="104"/>
      <c r="GJ70" s="104"/>
      <c r="GK70" s="104"/>
      <c r="GL70" s="104"/>
      <c r="GM70" s="104"/>
      <c r="GN70" s="104"/>
      <c r="GO70" s="104"/>
      <c r="GP70" s="104"/>
      <c r="GQ70" s="104"/>
      <c r="GR70" s="104"/>
      <c r="GS70" s="104"/>
      <c r="GT70" s="104"/>
      <c r="GU70" s="104"/>
      <c r="GV70" s="104"/>
      <c r="GW70" s="104"/>
      <c r="GX70" s="104"/>
      <c r="GY70" s="104"/>
      <c r="GZ70" s="104"/>
      <c r="HA70" s="104"/>
      <c r="HB70" s="104"/>
      <c r="HC70" s="104"/>
      <c r="HD70" s="104"/>
      <c r="HE70" s="104"/>
      <c r="HF70" s="104"/>
      <c r="HG70" s="104"/>
      <c r="HH70" s="104"/>
      <c r="HI70" s="104"/>
      <c r="HJ70" s="104"/>
      <c r="HK70" s="104"/>
      <c r="HL70" s="104"/>
      <c r="HM70" s="104"/>
      <c r="HN70" s="104"/>
      <c r="HO70" s="104"/>
      <c r="HP70" s="104"/>
      <c r="HQ70" s="104"/>
      <c r="HR70" s="104"/>
      <c r="HS70" s="104"/>
      <c r="HT70" s="104"/>
      <c r="HU70" s="104"/>
      <c r="HV70" s="104"/>
      <c r="HW70" s="104"/>
      <c r="HX70" s="104"/>
      <c r="HY70" s="104"/>
      <c r="HZ70" s="104"/>
      <c r="IA70" s="104"/>
      <c r="IB70" s="104"/>
      <c r="IC70" s="104"/>
      <c r="ID70" s="104"/>
      <c r="IE70" s="104"/>
    </row>
    <row r="71" spans="1:239" s="105" customFormat="1" ht="12.75" customHeight="1" x14ac:dyDescent="0.25">
      <c r="A71" s="128" t="s">
        <v>104</v>
      </c>
      <c r="B71" s="126"/>
      <c r="C71" s="127"/>
      <c r="D71" s="126"/>
      <c r="E71" s="125" t="s">
        <v>86</v>
      </c>
      <c r="F71" s="125" t="s">
        <v>86</v>
      </c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  <c r="AC71" s="104"/>
      <c r="AD71" s="104"/>
      <c r="AE71" s="104"/>
      <c r="AF71" s="104"/>
      <c r="AG71" s="104"/>
      <c r="AH71" s="104"/>
      <c r="AI71" s="104"/>
      <c r="AJ71" s="104"/>
      <c r="AK71" s="104"/>
      <c r="AL71" s="104"/>
      <c r="AM71" s="104"/>
      <c r="AN71" s="104"/>
      <c r="AO71" s="104"/>
      <c r="AP71" s="104"/>
      <c r="AQ71" s="104"/>
      <c r="AR71" s="104"/>
      <c r="AS71" s="104"/>
      <c r="AT71" s="104"/>
      <c r="AU71" s="104"/>
      <c r="AV71" s="104"/>
      <c r="AW71" s="104"/>
      <c r="AX71" s="104"/>
      <c r="AY71" s="104"/>
      <c r="AZ71" s="104"/>
      <c r="BA71" s="104"/>
      <c r="BB71" s="104"/>
      <c r="BC71" s="104"/>
      <c r="BD71" s="104"/>
      <c r="BE71" s="104"/>
      <c r="BF71" s="104"/>
      <c r="BG71" s="104"/>
      <c r="BH71" s="104"/>
      <c r="BI71" s="104"/>
      <c r="BJ71" s="104"/>
      <c r="BK71" s="104"/>
      <c r="BL71" s="104"/>
      <c r="BM71" s="104"/>
      <c r="BN71" s="104"/>
      <c r="BO71" s="104"/>
      <c r="BP71" s="104"/>
      <c r="BQ71" s="104"/>
      <c r="BR71" s="104"/>
      <c r="BS71" s="104"/>
      <c r="BT71" s="104"/>
      <c r="BU71" s="104"/>
      <c r="BV71" s="104"/>
      <c r="BW71" s="104"/>
      <c r="BX71" s="104"/>
      <c r="BY71" s="104"/>
      <c r="BZ71" s="104"/>
      <c r="CA71" s="104"/>
      <c r="CB71" s="104"/>
      <c r="CC71" s="104"/>
      <c r="CD71" s="104"/>
      <c r="CE71" s="104"/>
      <c r="CF71" s="104"/>
      <c r="CG71" s="104"/>
      <c r="CH71" s="104"/>
      <c r="CI71" s="104"/>
      <c r="CJ71" s="104"/>
      <c r="CK71" s="104"/>
      <c r="CL71" s="104"/>
      <c r="CM71" s="104"/>
      <c r="CN71" s="104"/>
      <c r="CO71" s="104"/>
      <c r="CP71" s="104"/>
      <c r="CQ71" s="104"/>
      <c r="CR71" s="104"/>
      <c r="CS71" s="104"/>
      <c r="CT71" s="104"/>
      <c r="CU71" s="104"/>
      <c r="CV71" s="104"/>
      <c r="CW71" s="104"/>
      <c r="CX71" s="104"/>
      <c r="CY71" s="104"/>
      <c r="CZ71" s="104"/>
      <c r="DA71" s="104"/>
      <c r="DB71" s="104"/>
      <c r="DC71" s="104"/>
      <c r="DD71" s="104"/>
      <c r="DE71" s="104"/>
      <c r="DF71" s="104"/>
      <c r="DG71" s="104"/>
      <c r="DH71" s="104"/>
      <c r="DI71" s="104"/>
      <c r="DJ71" s="104"/>
      <c r="DK71" s="104"/>
      <c r="DL71" s="104"/>
      <c r="DM71" s="104"/>
      <c r="DN71" s="104"/>
      <c r="DO71" s="104"/>
      <c r="DP71" s="104"/>
      <c r="DQ71" s="104"/>
      <c r="DR71" s="104"/>
      <c r="DS71" s="104"/>
      <c r="DT71" s="104"/>
      <c r="DU71" s="104"/>
      <c r="DV71" s="104"/>
      <c r="DW71" s="104"/>
      <c r="DX71" s="104"/>
      <c r="DY71" s="104"/>
      <c r="DZ71" s="104"/>
      <c r="EA71" s="104"/>
      <c r="EB71" s="104"/>
      <c r="EC71" s="104"/>
      <c r="ED71" s="104"/>
      <c r="EE71" s="104"/>
      <c r="EF71" s="104"/>
      <c r="EG71" s="104"/>
      <c r="EH71" s="104"/>
      <c r="EI71" s="104"/>
      <c r="EJ71" s="104"/>
      <c r="EK71" s="104"/>
      <c r="EL71" s="104"/>
      <c r="EM71" s="104"/>
      <c r="EN71" s="104"/>
      <c r="EO71" s="104"/>
      <c r="EP71" s="104"/>
      <c r="EQ71" s="104"/>
      <c r="ER71" s="104"/>
      <c r="ES71" s="104"/>
      <c r="ET71" s="104"/>
      <c r="EU71" s="104"/>
      <c r="EV71" s="104"/>
      <c r="EW71" s="104"/>
      <c r="EX71" s="104"/>
      <c r="EY71" s="104"/>
      <c r="EZ71" s="104"/>
      <c r="FA71" s="104"/>
      <c r="FB71" s="104"/>
      <c r="FC71" s="104"/>
      <c r="FD71" s="104"/>
      <c r="FE71" s="104"/>
      <c r="FF71" s="104"/>
      <c r="FG71" s="104"/>
      <c r="FH71" s="104"/>
      <c r="FI71" s="104"/>
      <c r="FJ71" s="104"/>
      <c r="FK71" s="104"/>
      <c r="FL71" s="104"/>
      <c r="FM71" s="104"/>
      <c r="FN71" s="104"/>
      <c r="FO71" s="104"/>
      <c r="FP71" s="104"/>
      <c r="FQ71" s="104"/>
      <c r="FR71" s="104"/>
      <c r="FS71" s="104"/>
      <c r="FT71" s="104"/>
      <c r="FU71" s="104"/>
      <c r="FV71" s="104"/>
      <c r="FW71" s="104"/>
      <c r="FX71" s="104"/>
      <c r="FY71" s="104"/>
      <c r="FZ71" s="104"/>
      <c r="GA71" s="104"/>
      <c r="GB71" s="104"/>
      <c r="GC71" s="104"/>
      <c r="GD71" s="104"/>
      <c r="GE71" s="104"/>
      <c r="GF71" s="104"/>
      <c r="GG71" s="104"/>
      <c r="GH71" s="104"/>
      <c r="GI71" s="104"/>
      <c r="GJ71" s="104"/>
      <c r="GK71" s="104"/>
      <c r="GL71" s="104"/>
      <c r="GM71" s="104"/>
      <c r="GN71" s="104"/>
      <c r="GO71" s="104"/>
      <c r="GP71" s="104"/>
      <c r="GQ71" s="104"/>
      <c r="GR71" s="104"/>
      <c r="GS71" s="104"/>
      <c r="GT71" s="104"/>
      <c r="GU71" s="104"/>
      <c r="GV71" s="104"/>
      <c r="GW71" s="104"/>
      <c r="GX71" s="104"/>
      <c r="GY71" s="104"/>
      <c r="GZ71" s="104"/>
      <c r="HA71" s="104"/>
      <c r="HB71" s="104"/>
      <c r="HC71" s="104"/>
      <c r="HD71" s="104"/>
      <c r="HE71" s="104"/>
      <c r="HF71" s="104"/>
      <c r="HG71" s="104"/>
      <c r="HH71" s="104"/>
      <c r="HI71" s="104"/>
      <c r="HJ71" s="104"/>
      <c r="HK71" s="104"/>
      <c r="HL71" s="104"/>
      <c r="HM71" s="104"/>
      <c r="HN71" s="104"/>
      <c r="HO71" s="104"/>
      <c r="HP71" s="104"/>
      <c r="HQ71" s="104"/>
      <c r="HR71" s="104"/>
      <c r="HS71" s="104"/>
      <c r="HT71" s="104"/>
      <c r="HU71" s="104"/>
      <c r="HV71" s="104"/>
      <c r="HW71" s="104"/>
      <c r="HX71" s="104"/>
      <c r="HY71" s="104"/>
      <c r="HZ71" s="104"/>
      <c r="IA71" s="104"/>
      <c r="IB71" s="104"/>
      <c r="IC71" s="104"/>
      <c r="ID71" s="104"/>
      <c r="IE71" s="104"/>
    </row>
    <row r="72" spans="1:239" s="105" customFormat="1" ht="12.75" customHeight="1" x14ac:dyDescent="0.25">
      <c r="A72" s="123" t="s">
        <v>107</v>
      </c>
      <c r="B72" s="126" t="s">
        <v>96</v>
      </c>
      <c r="C72" s="127">
        <v>1</v>
      </c>
      <c r="D72" s="126" t="s">
        <v>95</v>
      </c>
      <c r="E72" s="125">
        <v>77792.51999999999</v>
      </c>
      <c r="F72" s="125">
        <f t="shared" si="2"/>
        <v>77792.51999999999</v>
      </c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  <c r="BH72" s="104"/>
      <c r="BI72" s="104"/>
      <c r="BJ72" s="104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4"/>
      <c r="BW72" s="104"/>
      <c r="BX72" s="104"/>
      <c r="BY72" s="104"/>
      <c r="BZ72" s="104"/>
      <c r="CA72" s="104"/>
      <c r="CB72" s="104"/>
      <c r="CC72" s="104"/>
      <c r="CD72" s="104"/>
      <c r="CE72" s="104"/>
      <c r="CF72" s="104"/>
      <c r="CG72" s="104"/>
      <c r="CH72" s="104"/>
      <c r="CI72" s="104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104"/>
      <c r="DA72" s="104"/>
      <c r="DB72" s="104"/>
      <c r="DC72" s="104"/>
      <c r="DD72" s="104"/>
      <c r="DE72" s="104"/>
      <c r="DF72" s="104"/>
      <c r="DG72" s="104"/>
      <c r="DH72" s="104"/>
      <c r="DI72" s="104"/>
      <c r="DJ72" s="104"/>
      <c r="DK72" s="104"/>
      <c r="DL72" s="104"/>
      <c r="DM72" s="104"/>
      <c r="DN72" s="104"/>
      <c r="DO72" s="104"/>
      <c r="DP72" s="104"/>
      <c r="DQ72" s="104"/>
      <c r="DR72" s="104"/>
      <c r="DS72" s="104"/>
      <c r="DT72" s="104"/>
      <c r="DU72" s="104"/>
      <c r="DV72" s="104"/>
      <c r="DW72" s="104"/>
      <c r="DX72" s="104"/>
      <c r="DY72" s="104"/>
      <c r="DZ72" s="104"/>
      <c r="EA72" s="104"/>
      <c r="EB72" s="104"/>
      <c r="EC72" s="104"/>
      <c r="ED72" s="104"/>
      <c r="EE72" s="104"/>
      <c r="EF72" s="104"/>
      <c r="EG72" s="104"/>
      <c r="EH72" s="104"/>
      <c r="EI72" s="104"/>
      <c r="EJ72" s="104"/>
      <c r="EK72" s="104"/>
      <c r="EL72" s="104"/>
      <c r="EM72" s="104"/>
      <c r="EN72" s="104"/>
      <c r="EO72" s="104"/>
      <c r="EP72" s="104"/>
      <c r="EQ72" s="104"/>
      <c r="ER72" s="104"/>
      <c r="ES72" s="104"/>
      <c r="ET72" s="104"/>
      <c r="EU72" s="104"/>
      <c r="EV72" s="104"/>
      <c r="EW72" s="104"/>
      <c r="EX72" s="104"/>
      <c r="EY72" s="104"/>
      <c r="EZ72" s="104"/>
      <c r="FA72" s="104"/>
      <c r="FB72" s="104"/>
      <c r="FC72" s="104"/>
      <c r="FD72" s="104"/>
      <c r="FE72" s="104"/>
      <c r="FF72" s="104"/>
      <c r="FG72" s="104"/>
      <c r="FH72" s="104"/>
      <c r="FI72" s="104"/>
      <c r="FJ72" s="104"/>
      <c r="FK72" s="104"/>
      <c r="FL72" s="104"/>
      <c r="FM72" s="104"/>
      <c r="FN72" s="104"/>
      <c r="FO72" s="104"/>
      <c r="FP72" s="104"/>
      <c r="FQ72" s="104"/>
      <c r="FR72" s="104"/>
      <c r="FS72" s="104"/>
      <c r="FT72" s="104"/>
      <c r="FU72" s="104"/>
      <c r="FV72" s="104"/>
      <c r="FW72" s="104"/>
      <c r="FX72" s="104"/>
      <c r="FY72" s="104"/>
      <c r="FZ72" s="104"/>
      <c r="GA72" s="104"/>
      <c r="GB72" s="104"/>
      <c r="GC72" s="104"/>
      <c r="GD72" s="104"/>
      <c r="GE72" s="104"/>
      <c r="GF72" s="104"/>
      <c r="GG72" s="104"/>
      <c r="GH72" s="104"/>
      <c r="GI72" s="104"/>
      <c r="GJ72" s="104"/>
      <c r="GK72" s="104"/>
      <c r="GL72" s="104"/>
      <c r="GM72" s="104"/>
      <c r="GN72" s="104"/>
      <c r="GO72" s="104"/>
      <c r="GP72" s="104"/>
      <c r="GQ72" s="104"/>
      <c r="GR72" s="104"/>
      <c r="GS72" s="104"/>
      <c r="GT72" s="104"/>
      <c r="GU72" s="104"/>
      <c r="GV72" s="104"/>
      <c r="GW72" s="104"/>
      <c r="GX72" s="104"/>
      <c r="GY72" s="104"/>
      <c r="GZ72" s="104"/>
      <c r="HA72" s="104"/>
      <c r="HB72" s="104"/>
      <c r="HC72" s="104"/>
      <c r="HD72" s="104"/>
      <c r="HE72" s="104"/>
      <c r="HF72" s="104"/>
      <c r="HG72" s="104"/>
      <c r="HH72" s="104"/>
      <c r="HI72" s="104"/>
      <c r="HJ72" s="104"/>
      <c r="HK72" s="104"/>
      <c r="HL72" s="104"/>
      <c r="HM72" s="104"/>
      <c r="HN72" s="104"/>
      <c r="HO72" s="104"/>
      <c r="HP72" s="104"/>
      <c r="HQ72" s="104"/>
      <c r="HR72" s="104"/>
      <c r="HS72" s="104"/>
      <c r="HT72" s="104"/>
      <c r="HU72" s="104"/>
      <c r="HV72" s="104"/>
      <c r="HW72" s="104"/>
      <c r="HX72" s="104"/>
      <c r="HY72" s="104"/>
      <c r="HZ72" s="104"/>
      <c r="IA72" s="104"/>
      <c r="IB72" s="104"/>
      <c r="IC72" s="104"/>
      <c r="ID72" s="104"/>
      <c r="IE72" s="104"/>
    </row>
    <row r="73" spans="1:239" s="105" customFormat="1" ht="12.75" customHeight="1" x14ac:dyDescent="0.25">
      <c r="A73" s="123" t="s">
        <v>108</v>
      </c>
      <c r="B73" s="126" t="s">
        <v>96</v>
      </c>
      <c r="C73" s="127">
        <v>1.6</v>
      </c>
      <c r="D73" s="126" t="s">
        <v>95</v>
      </c>
      <c r="E73" s="125">
        <v>110566.81</v>
      </c>
      <c r="F73" s="125">
        <f t="shared" si="2"/>
        <v>176906.89600000001</v>
      </c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  <c r="AG73" s="104"/>
      <c r="AH73" s="104"/>
      <c r="AI73" s="104"/>
      <c r="AJ73" s="104"/>
      <c r="AK73" s="104"/>
      <c r="AL73" s="104"/>
      <c r="AM73" s="104"/>
      <c r="AN73" s="104"/>
      <c r="AO73" s="104"/>
      <c r="AP73" s="104"/>
      <c r="AQ73" s="104"/>
      <c r="AR73" s="104"/>
      <c r="AS73" s="104"/>
      <c r="AT73" s="104"/>
      <c r="AU73" s="104"/>
      <c r="AV73" s="104"/>
      <c r="AW73" s="104"/>
      <c r="AX73" s="104"/>
      <c r="AY73" s="104"/>
      <c r="AZ73" s="104"/>
      <c r="BA73" s="104"/>
      <c r="BB73" s="104"/>
      <c r="BC73" s="104"/>
      <c r="BD73" s="104"/>
      <c r="BE73" s="104"/>
      <c r="BF73" s="104"/>
      <c r="BG73" s="104"/>
      <c r="BH73" s="104"/>
      <c r="BI73" s="104"/>
      <c r="BJ73" s="104"/>
      <c r="BK73" s="104"/>
      <c r="BL73" s="104"/>
      <c r="BM73" s="104"/>
      <c r="BN73" s="104"/>
      <c r="BO73" s="104"/>
      <c r="BP73" s="104"/>
      <c r="BQ73" s="104"/>
      <c r="BR73" s="104"/>
      <c r="BS73" s="104"/>
      <c r="BT73" s="104"/>
      <c r="BU73" s="104"/>
      <c r="BV73" s="104"/>
      <c r="BW73" s="104"/>
      <c r="BX73" s="104"/>
      <c r="BY73" s="104"/>
      <c r="BZ73" s="104"/>
      <c r="CA73" s="104"/>
      <c r="CB73" s="104"/>
      <c r="CC73" s="104"/>
      <c r="CD73" s="104"/>
      <c r="CE73" s="104"/>
      <c r="CF73" s="104"/>
      <c r="CG73" s="104"/>
      <c r="CH73" s="104"/>
      <c r="CI73" s="104"/>
      <c r="CJ73" s="104"/>
      <c r="CK73" s="104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104"/>
      <c r="DA73" s="104"/>
      <c r="DB73" s="104"/>
      <c r="DC73" s="104"/>
      <c r="DD73" s="104"/>
      <c r="DE73" s="104"/>
      <c r="DF73" s="104"/>
      <c r="DG73" s="104"/>
      <c r="DH73" s="104"/>
      <c r="DI73" s="104"/>
      <c r="DJ73" s="104"/>
      <c r="DK73" s="104"/>
      <c r="DL73" s="104"/>
      <c r="DM73" s="104"/>
      <c r="DN73" s="104"/>
      <c r="DO73" s="104"/>
      <c r="DP73" s="104"/>
      <c r="DQ73" s="104"/>
      <c r="DR73" s="104"/>
      <c r="DS73" s="104"/>
      <c r="DT73" s="104"/>
      <c r="DU73" s="104"/>
      <c r="DV73" s="104"/>
      <c r="DW73" s="104"/>
      <c r="DX73" s="104"/>
      <c r="DY73" s="104"/>
      <c r="DZ73" s="104"/>
      <c r="EA73" s="104"/>
      <c r="EB73" s="104"/>
      <c r="EC73" s="104"/>
      <c r="ED73" s="104"/>
      <c r="EE73" s="104"/>
      <c r="EF73" s="104"/>
      <c r="EG73" s="104"/>
      <c r="EH73" s="104"/>
      <c r="EI73" s="104"/>
      <c r="EJ73" s="104"/>
      <c r="EK73" s="104"/>
      <c r="EL73" s="104"/>
      <c r="EM73" s="104"/>
      <c r="EN73" s="104"/>
      <c r="EO73" s="104"/>
      <c r="EP73" s="104"/>
      <c r="EQ73" s="104"/>
      <c r="ER73" s="104"/>
      <c r="ES73" s="104"/>
      <c r="ET73" s="104"/>
      <c r="EU73" s="104"/>
      <c r="EV73" s="104"/>
      <c r="EW73" s="104"/>
      <c r="EX73" s="104"/>
      <c r="EY73" s="104"/>
      <c r="EZ73" s="104"/>
      <c r="FA73" s="104"/>
      <c r="FB73" s="104"/>
      <c r="FC73" s="104"/>
      <c r="FD73" s="104"/>
      <c r="FE73" s="104"/>
      <c r="FF73" s="104"/>
      <c r="FG73" s="104"/>
      <c r="FH73" s="104"/>
      <c r="FI73" s="104"/>
      <c r="FJ73" s="104"/>
      <c r="FK73" s="104"/>
      <c r="FL73" s="104"/>
      <c r="FM73" s="104"/>
      <c r="FN73" s="104"/>
      <c r="FO73" s="104"/>
      <c r="FP73" s="104"/>
      <c r="FQ73" s="104"/>
      <c r="FR73" s="104"/>
      <c r="FS73" s="104"/>
      <c r="FT73" s="104"/>
      <c r="FU73" s="104"/>
      <c r="FV73" s="104"/>
      <c r="FW73" s="104"/>
      <c r="FX73" s="104"/>
      <c r="FY73" s="104"/>
      <c r="FZ73" s="104"/>
      <c r="GA73" s="104"/>
      <c r="GB73" s="104"/>
      <c r="GC73" s="104"/>
      <c r="GD73" s="104"/>
      <c r="GE73" s="104"/>
      <c r="GF73" s="104"/>
      <c r="GG73" s="104"/>
      <c r="GH73" s="104"/>
      <c r="GI73" s="104"/>
      <c r="GJ73" s="104"/>
      <c r="GK73" s="104"/>
      <c r="GL73" s="104"/>
      <c r="GM73" s="104"/>
      <c r="GN73" s="104"/>
      <c r="GO73" s="104"/>
      <c r="GP73" s="104"/>
      <c r="GQ73" s="104"/>
      <c r="GR73" s="104"/>
      <c r="GS73" s="104"/>
      <c r="GT73" s="104"/>
      <c r="GU73" s="104"/>
      <c r="GV73" s="104"/>
      <c r="GW73" s="104"/>
      <c r="GX73" s="104"/>
      <c r="GY73" s="104"/>
      <c r="GZ73" s="104"/>
      <c r="HA73" s="104"/>
      <c r="HB73" s="104"/>
      <c r="HC73" s="104"/>
      <c r="HD73" s="104"/>
      <c r="HE73" s="104"/>
      <c r="HF73" s="104"/>
      <c r="HG73" s="104"/>
      <c r="HH73" s="104"/>
      <c r="HI73" s="104"/>
      <c r="HJ73" s="104"/>
      <c r="HK73" s="104"/>
      <c r="HL73" s="104"/>
      <c r="HM73" s="104"/>
      <c r="HN73" s="104"/>
      <c r="HO73" s="104"/>
      <c r="HP73" s="104"/>
      <c r="HQ73" s="104"/>
      <c r="HR73" s="104"/>
      <c r="HS73" s="104"/>
      <c r="HT73" s="104"/>
      <c r="HU73" s="104"/>
      <c r="HV73" s="104"/>
      <c r="HW73" s="104"/>
      <c r="HX73" s="104"/>
      <c r="HY73" s="104"/>
      <c r="HZ73" s="104"/>
      <c r="IA73" s="104"/>
      <c r="IB73" s="104"/>
      <c r="IC73" s="104"/>
      <c r="ID73" s="104"/>
      <c r="IE73" s="104"/>
    </row>
    <row r="74" spans="1:239" s="105" customFormat="1" ht="12.75" customHeight="1" x14ac:dyDescent="0.25">
      <c r="A74" s="123" t="s">
        <v>127</v>
      </c>
      <c r="B74" s="124" t="s">
        <v>96</v>
      </c>
      <c r="C74" s="124">
        <v>3</v>
      </c>
      <c r="D74" s="126" t="s">
        <v>95</v>
      </c>
      <c r="E74" s="125">
        <v>56477.03</v>
      </c>
      <c r="F74" s="125">
        <f t="shared" si="2"/>
        <v>169431.09</v>
      </c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104"/>
      <c r="AS74" s="104"/>
      <c r="AT74" s="104"/>
      <c r="AU74" s="104"/>
      <c r="AV74" s="104"/>
      <c r="AW74" s="104"/>
      <c r="AX74" s="104"/>
      <c r="AY74" s="104"/>
      <c r="AZ74" s="104"/>
      <c r="BA74" s="104"/>
      <c r="BB74" s="104"/>
      <c r="BC74" s="104"/>
      <c r="BD74" s="104"/>
      <c r="BE74" s="104"/>
      <c r="BF74" s="104"/>
      <c r="BG74" s="104"/>
      <c r="BH74" s="104"/>
      <c r="BI74" s="104"/>
      <c r="BJ74" s="104"/>
      <c r="BK74" s="104"/>
      <c r="BL74" s="104"/>
      <c r="BM74" s="104"/>
      <c r="BN74" s="104"/>
      <c r="BO74" s="104"/>
      <c r="BP74" s="104"/>
      <c r="BQ74" s="104"/>
      <c r="BR74" s="104"/>
      <c r="BS74" s="104"/>
      <c r="BT74" s="104"/>
      <c r="BU74" s="104"/>
      <c r="BV74" s="104"/>
      <c r="BW74" s="104"/>
      <c r="BX74" s="104"/>
      <c r="BY74" s="104"/>
      <c r="BZ74" s="104"/>
      <c r="CA74" s="104"/>
      <c r="CB74" s="104"/>
      <c r="CC74" s="104"/>
      <c r="CD74" s="104"/>
      <c r="CE74" s="104"/>
      <c r="CF74" s="104"/>
      <c r="CG74" s="104"/>
      <c r="CH74" s="104"/>
      <c r="CI74" s="104"/>
      <c r="CJ74" s="104"/>
      <c r="CK74" s="104"/>
      <c r="CL74" s="104"/>
      <c r="CM74" s="104"/>
      <c r="CN74" s="104"/>
      <c r="CO74" s="104"/>
      <c r="CP74" s="104"/>
      <c r="CQ74" s="104"/>
      <c r="CR74" s="104"/>
      <c r="CS74" s="104"/>
      <c r="CT74" s="104"/>
      <c r="CU74" s="104"/>
      <c r="CV74" s="104"/>
      <c r="CW74" s="104"/>
      <c r="CX74" s="104"/>
      <c r="CY74" s="104"/>
      <c r="CZ74" s="104"/>
      <c r="DA74" s="104"/>
      <c r="DB74" s="104"/>
      <c r="DC74" s="104"/>
      <c r="DD74" s="104"/>
      <c r="DE74" s="104"/>
      <c r="DF74" s="104"/>
      <c r="DG74" s="104"/>
      <c r="DH74" s="104"/>
      <c r="DI74" s="104"/>
      <c r="DJ74" s="104"/>
      <c r="DK74" s="104"/>
      <c r="DL74" s="104"/>
      <c r="DM74" s="104"/>
      <c r="DN74" s="104"/>
      <c r="DO74" s="104"/>
      <c r="DP74" s="104"/>
      <c r="DQ74" s="104"/>
      <c r="DR74" s="104"/>
      <c r="DS74" s="104"/>
      <c r="DT74" s="104"/>
      <c r="DU74" s="104"/>
      <c r="DV74" s="104"/>
      <c r="DW74" s="104"/>
      <c r="DX74" s="104"/>
      <c r="DY74" s="104"/>
      <c r="DZ74" s="104"/>
      <c r="EA74" s="104"/>
      <c r="EB74" s="104"/>
      <c r="EC74" s="104"/>
      <c r="ED74" s="104"/>
      <c r="EE74" s="104"/>
      <c r="EF74" s="104"/>
      <c r="EG74" s="104"/>
      <c r="EH74" s="104"/>
      <c r="EI74" s="104"/>
      <c r="EJ74" s="104"/>
      <c r="EK74" s="104"/>
      <c r="EL74" s="104"/>
      <c r="EM74" s="104"/>
      <c r="EN74" s="104"/>
      <c r="EO74" s="104"/>
      <c r="EP74" s="104"/>
      <c r="EQ74" s="104"/>
      <c r="ER74" s="104"/>
      <c r="ES74" s="104"/>
      <c r="ET74" s="104"/>
      <c r="EU74" s="104"/>
      <c r="EV74" s="104"/>
      <c r="EW74" s="104"/>
      <c r="EX74" s="104"/>
      <c r="EY74" s="104"/>
      <c r="EZ74" s="104"/>
      <c r="FA74" s="104"/>
      <c r="FB74" s="104"/>
      <c r="FC74" s="104"/>
      <c r="FD74" s="104"/>
      <c r="FE74" s="104"/>
      <c r="FF74" s="104"/>
      <c r="FG74" s="104"/>
      <c r="FH74" s="104"/>
      <c r="FI74" s="104"/>
      <c r="FJ74" s="104"/>
      <c r="FK74" s="104"/>
      <c r="FL74" s="104"/>
      <c r="FM74" s="104"/>
      <c r="FN74" s="104"/>
      <c r="FO74" s="104"/>
      <c r="FP74" s="104"/>
      <c r="FQ74" s="104"/>
      <c r="FR74" s="104"/>
      <c r="FS74" s="104"/>
      <c r="FT74" s="104"/>
      <c r="FU74" s="104"/>
      <c r="FV74" s="104"/>
      <c r="FW74" s="104"/>
      <c r="FX74" s="104"/>
      <c r="FY74" s="104"/>
      <c r="FZ74" s="104"/>
      <c r="GA74" s="104"/>
      <c r="GB74" s="104"/>
      <c r="GC74" s="104"/>
      <c r="GD74" s="104"/>
      <c r="GE74" s="104"/>
      <c r="GF74" s="104"/>
      <c r="GG74" s="104"/>
      <c r="GH74" s="104"/>
      <c r="GI74" s="104"/>
      <c r="GJ74" s="104"/>
      <c r="GK74" s="104"/>
      <c r="GL74" s="104"/>
      <c r="GM74" s="104"/>
      <c r="GN74" s="104"/>
      <c r="GO74" s="104"/>
      <c r="GP74" s="104"/>
      <c r="GQ74" s="104"/>
      <c r="GR74" s="104"/>
      <c r="GS74" s="104"/>
      <c r="GT74" s="104"/>
      <c r="GU74" s="104"/>
      <c r="GV74" s="104"/>
      <c r="GW74" s="104"/>
      <c r="GX74" s="104"/>
      <c r="GY74" s="104"/>
      <c r="GZ74" s="104"/>
      <c r="HA74" s="104"/>
      <c r="HB74" s="104"/>
      <c r="HC74" s="104"/>
      <c r="HD74" s="104"/>
      <c r="HE74" s="104"/>
      <c r="HF74" s="104"/>
      <c r="HG74" s="104"/>
      <c r="HH74" s="104"/>
      <c r="HI74" s="104"/>
      <c r="HJ74" s="104"/>
      <c r="HK74" s="104"/>
      <c r="HL74" s="104"/>
      <c r="HM74" s="104"/>
      <c r="HN74" s="104"/>
      <c r="HO74" s="104"/>
      <c r="HP74" s="104"/>
      <c r="HQ74" s="104"/>
      <c r="HR74" s="104"/>
      <c r="HS74" s="104"/>
      <c r="HT74" s="104"/>
      <c r="HU74" s="104"/>
      <c r="HV74" s="104"/>
      <c r="HW74" s="104"/>
      <c r="HX74" s="104"/>
      <c r="HY74" s="104"/>
      <c r="HZ74" s="104"/>
      <c r="IA74" s="104"/>
      <c r="IB74" s="104"/>
      <c r="IC74" s="104"/>
      <c r="ID74" s="104"/>
      <c r="IE74" s="104"/>
    </row>
    <row r="75" spans="1:239" s="105" customFormat="1" ht="12.75" customHeight="1" x14ac:dyDescent="0.25">
      <c r="A75" s="123" t="s">
        <v>109</v>
      </c>
      <c r="B75" s="126" t="s">
        <v>100</v>
      </c>
      <c r="C75" s="127">
        <v>3</v>
      </c>
      <c r="D75" s="126" t="s">
        <v>95</v>
      </c>
      <c r="E75" s="125">
        <v>30238.5</v>
      </c>
      <c r="F75" s="125">
        <f t="shared" si="2"/>
        <v>90715.5</v>
      </c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</row>
    <row r="76" spans="1:239" s="105" customFormat="1" ht="12.75" customHeight="1" x14ac:dyDescent="0.25">
      <c r="A76" s="128" t="s">
        <v>113</v>
      </c>
      <c r="B76" s="126"/>
      <c r="C76" s="127"/>
      <c r="D76" s="126"/>
      <c r="E76" s="125" t="s">
        <v>86</v>
      </c>
      <c r="F76" s="125" t="s">
        <v>86</v>
      </c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  <c r="AC76" s="104"/>
      <c r="AD76" s="104"/>
      <c r="AE76" s="104"/>
      <c r="AF76" s="104"/>
      <c r="AG76" s="104"/>
      <c r="AH76" s="104"/>
      <c r="AI76" s="104"/>
      <c r="AJ76" s="104"/>
      <c r="AK76" s="104"/>
      <c r="AL76" s="104"/>
      <c r="AM76" s="104"/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</row>
    <row r="77" spans="1:239" s="105" customFormat="1" ht="12.75" customHeight="1" x14ac:dyDescent="0.25">
      <c r="A77" s="123" t="s">
        <v>114</v>
      </c>
      <c r="B77" s="126" t="s">
        <v>96</v>
      </c>
      <c r="C77" s="127">
        <v>8</v>
      </c>
      <c r="D77" s="126" t="s">
        <v>123</v>
      </c>
      <c r="E77" s="125">
        <v>31575.359999999997</v>
      </c>
      <c r="F77" s="125">
        <f t="shared" si="2"/>
        <v>252602.87999999998</v>
      </c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</row>
    <row r="78" spans="1:239" ht="13.5" customHeight="1" x14ac:dyDescent="0.25">
      <c r="A78" s="129" t="s">
        <v>35</v>
      </c>
      <c r="B78" s="130"/>
      <c r="C78" s="130"/>
      <c r="D78" s="130"/>
      <c r="E78" s="131"/>
      <c r="F78" s="132">
        <f>SUM(F54:F77)</f>
        <v>5077061.2919999985</v>
      </c>
    </row>
    <row r="79" spans="1:239" ht="12" customHeight="1" x14ac:dyDescent="0.25">
      <c r="A79" s="133"/>
      <c r="B79" s="89"/>
      <c r="C79" s="89"/>
      <c r="D79" s="115"/>
      <c r="E79" s="90"/>
      <c r="F79" s="90"/>
    </row>
    <row r="80" spans="1:239" ht="12" customHeight="1" x14ac:dyDescent="0.25">
      <c r="A80" s="135" t="s">
        <v>36</v>
      </c>
      <c r="B80" s="136"/>
      <c r="C80" s="86"/>
      <c r="D80" s="86"/>
      <c r="E80" s="87"/>
      <c r="F80" s="87"/>
    </row>
    <row r="81" spans="1:6" ht="28.5" customHeight="1" x14ac:dyDescent="0.25">
      <c r="A81" s="91" t="s">
        <v>37</v>
      </c>
      <c r="B81" s="92" t="s">
        <v>30</v>
      </c>
      <c r="C81" s="92" t="s">
        <v>31</v>
      </c>
      <c r="D81" s="91" t="s">
        <v>17</v>
      </c>
      <c r="E81" s="92" t="s">
        <v>18</v>
      </c>
      <c r="F81" s="91" t="s">
        <v>19</v>
      </c>
    </row>
    <row r="82" spans="1:6" ht="12.75" customHeight="1" x14ac:dyDescent="0.25">
      <c r="A82" s="137" t="s">
        <v>131</v>
      </c>
      <c r="B82" s="138" t="s">
        <v>129</v>
      </c>
      <c r="C82" s="139">
        <v>5</v>
      </c>
      <c r="D82" s="94" t="s">
        <v>130</v>
      </c>
      <c r="E82" s="139">
        <v>63660</v>
      </c>
      <c r="F82" s="139">
        <f>C82*E82</f>
        <v>318300</v>
      </c>
    </row>
    <row r="83" spans="1:6" ht="12.75" customHeight="1" x14ac:dyDescent="0.25">
      <c r="A83" s="114" t="s">
        <v>139</v>
      </c>
      <c r="B83" s="152" t="s">
        <v>100</v>
      </c>
      <c r="C83" s="150">
        <v>150000</v>
      </c>
      <c r="D83" s="151"/>
      <c r="E83" s="150">
        <v>1</v>
      </c>
      <c r="F83" s="150">
        <f>C83*E83</f>
        <v>150000</v>
      </c>
    </row>
    <row r="84" spans="1:6" ht="13.5" customHeight="1" x14ac:dyDescent="0.25">
      <c r="A84" s="129" t="s">
        <v>38</v>
      </c>
      <c r="B84" s="130"/>
      <c r="C84" s="130"/>
      <c r="D84" s="130"/>
      <c r="E84" s="130"/>
      <c r="F84" s="132">
        <f>F82+F83</f>
        <v>468300</v>
      </c>
    </row>
    <row r="85" spans="1:6" ht="12" customHeight="1" x14ac:dyDescent="0.25">
      <c r="A85" s="140" t="s">
        <v>86</v>
      </c>
      <c r="B85" s="141" t="s">
        <v>86</v>
      </c>
      <c r="C85" s="142" t="s">
        <v>86</v>
      </c>
      <c r="D85" s="140"/>
      <c r="E85" s="143" t="s">
        <v>86</v>
      </c>
      <c r="F85" s="143"/>
    </row>
    <row r="86" spans="1:6" ht="12" customHeight="1" x14ac:dyDescent="0.25">
      <c r="A86" s="134" t="s">
        <v>39</v>
      </c>
      <c r="B86" s="144"/>
      <c r="C86" s="144"/>
      <c r="D86" s="144"/>
      <c r="E86" s="144"/>
      <c r="F86" s="145">
        <f>F33+F38+F50+F78+F84</f>
        <v>8971985.2919999994</v>
      </c>
    </row>
    <row r="87" spans="1:6" ht="12" customHeight="1" x14ac:dyDescent="0.25">
      <c r="A87" s="146" t="s">
        <v>40</v>
      </c>
      <c r="B87" s="147"/>
      <c r="C87" s="147"/>
      <c r="D87" s="147"/>
      <c r="E87" s="147"/>
      <c r="F87" s="148">
        <f>F86*0.05</f>
        <v>448599.26459999999</v>
      </c>
    </row>
    <row r="88" spans="1:6" ht="12" customHeight="1" x14ac:dyDescent="0.25">
      <c r="A88" s="134" t="s">
        <v>41</v>
      </c>
      <c r="B88" s="144"/>
      <c r="C88" s="144"/>
      <c r="D88" s="144"/>
      <c r="E88" s="144"/>
      <c r="F88" s="145">
        <f>F87+F86</f>
        <v>9420584.5565999988</v>
      </c>
    </row>
    <row r="89" spans="1:6" ht="12" customHeight="1" x14ac:dyDescent="0.25">
      <c r="A89" s="146" t="s">
        <v>42</v>
      </c>
      <c r="B89" s="147"/>
      <c r="C89" s="147"/>
      <c r="D89" s="147"/>
      <c r="E89" s="147"/>
      <c r="F89" s="148">
        <f>F12</f>
        <v>14400000</v>
      </c>
    </row>
    <row r="90" spans="1:6" ht="12" customHeight="1" x14ac:dyDescent="0.25">
      <c r="A90" s="134" t="s">
        <v>43</v>
      </c>
      <c r="B90" s="149"/>
      <c r="C90" s="149"/>
      <c r="D90" s="149"/>
      <c r="E90" s="149"/>
      <c r="F90" s="145">
        <f>F89-F88</f>
        <v>4979415.4434000012</v>
      </c>
    </row>
    <row r="91" spans="1:6" ht="12" customHeight="1" x14ac:dyDescent="0.25">
      <c r="A91" s="53" t="s">
        <v>44</v>
      </c>
      <c r="B91" s="54"/>
      <c r="C91" s="54"/>
      <c r="D91" s="54"/>
      <c r="E91" s="54"/>
      <c r="F91" s="50"/>
    </row>
    <row r="92" spans="1:6" ht="12.75" customHeight="1" thickBot="1" x14ac:dyDescent="0.3">
      <c r="A92" s="55"/>
      <c r="B92" s="54"/>
      <c r="C92" s="54"/>
      <c r="D92" s="54"/>
      <c r="E92" s="54"/>
      <c r="F92" s="50"/>
    </row>
    <row r="93" spans="1:6" ht="12" customHeight="1" x14ac:dyDescent="0.25">
      <c r="A93" s="67" t="s">
        <v>45</v>
      </c>
      <c r="B93" s="68"/>
      <c r="C93" s="68"/>
      <c r="D93" s="68"/>
      <c r="E93" s="69"/>
      <c r="F93" s="50"/>
    </row>
    <row r="94" spans="1:6" ht="12" customHeight="1" x14ac:dyDescent="0.25">
      <c r="A94" s="70" t="s">
        <v>46</v>
      </c>
      <c r="B94" s="52"/>
      <c r="C94" s="52"/>
      <c r="D94" s="52"/>
      <c r="E94" s="71"/>
      <c r="F94" s="50"/>
    </row>
    <row r="95" spans="1:6" ht="12" customHeight="1" x14ac:dyDescent="0.25">
      <c r="A95" s="70" t="s">
        <v>47</v>
      </c>
      <c r="B95" s="52"/>
      <c r="C95" s="52"/>
      <c r="D95" s="52"/>
      <c r="E95" s="71"/>
      <c r="F95" s="50"/>
    </row>
    <row r="96" spans="1:6" ht="12" customHeight="1" x14ac:dyDescent="0.25">
      <c r="A96" s="70" t="s">
        <v>48</v>
      </c>
      <c r="B96" s="52"/>
      <c r="C96" s="52"/>
      <c r="D96" s="52"/>
      <c r="E96" s="71"/>
      <c r="F96" s="50"/>
    </row>
    <row r="97" spans="1:6" ht="12" customHeight="1" x14ac:dyDescent="0.25">
      <c r="A97" s="70" t="s">
        <v>49</v>
      </c>
      <c r="B97" s="52"/>
      <c r="C97" s="52"/>
      <c r="D97" s="52"/>
      <c r="E97" s="71"/>
      <c r="F97" s="50"/>
    </row>
    <row r="98" spans="1:6" ht="12" customHeight="1" x14ac:dyDescent="0.25">
      <c r="A98" s="70" t="s">
        <v>50</v>
      </c>
      <c r="B98" s="52"/>
      <c r="C98" s="52"/>
      <c r="D98" s="52"/>
      <c r="E98" s="71"/>
      <c r="F98" s="50"/>
    </row>
    <row r="99" spans="1:6" ht="12.75" customHeight="1" thickBot="1" x14ac:dyDescent="0.3">
      <c r="A99" s="72" t="s">
        <v>51</v>
      </c>
      <c r="B99" s="73"/>
      <c r="C99" s="73"/>
      <c r="D99" s="73"/>
      <c r="E99" s="74"/>
      <c r="F99" s="50"/>
    </row>
    <row r="100" spans="1:6" ht="12.75" customHeight="1" x14ac:dyDescent="0.25">
      <c r="A100" s="65"/>
      <c r="B100" s="52"/>
      <c r="C100" s="52"/>
      <c r="D100" s="52"/>
      <c r="E100" s="52"/>
      <c r="F100" s="50"/>
    </row>
    <row r="101" spans="1:6" ht="15" customHeight="1" thickBot="1" x14ac:dyDescent="0.3">
      <c r="A101" s="166" t="s">
        <v>52</v>
      </c>
      <c r="B101" s="167"/>
      <c r="C101" s="64"/>
      <c r="D101" s="44"/>
      <c r="E101" s="44"/>
      <c r="F101" s="50"/>
    </row>
    <row r="102" spans="1:6" ht="12" customHeight="1" x14ac:dyDescent="0.25">
      <c r="A102" s="57" t="s">
        <v>37</v>
      </c>
      <c r="B102" s="45" t="s">
        <v>53</v>
      </c>
      <c r="C102" s="58" t="s">
        <v>54</v>
      </c>
      <c r="D102" s="44"/>
      <c r="E102" s="44"/>
      <c r="F102" s="50"/>
    </row>
    <row r="103" spans="1:6" ht="12" customHeight="1" x14ac:dyDescent="0.25">
      <c r="A103" s="59" t="s">
        <v>55</v>
      </c>
      <c r="B103" s="46">
        <f>F33</f>
        <v>2256000</v>
      </c>
      <c r="C103" s="60">
        <f>(B103/B109)</f>
        <v>0.23947558524056359</v>
      </c>
      <c r="D103" s="44"/>
      <c r="E103" s="44"/>
      <c r="F103" s="50"/>
    </row>
    <row r="104" spans="1:6" ht="12" customHeight="1" x14ac:dyDescent="0.25">
      <c r="A104" s="59" t="s">
        <v>56</v>
      </c>
      <c r="B104" s="47">
        <v>0</v>
      </c>
      <c r="C104" s="60">
        <v>0</v>
      </c>
      <c r="D104" s="44"/>
      <c r="E104" s="44"/>
      <c r="F104" s="50"/>
    </row>
    <row r="105" spans="1:6" ht="12" customHeight="1" x14ac:dyDescent="0.25">
      <c r="A105" s="59" t="s">
        <v>57</v>
      </c>
      <c r="B105" s="46">
        <f>F50</f>
        <v>1170624</v>
      </c>
      <c r="C105" s="60">
        <f>(B105/B109)</f>
        <v>0.12426235261376309</v>
      </c>
      <c r="D105" s="44"/>
      <c r="E105" s="44"/>
      <c r="F105" s="50"/>
    </row>
    <row r="106" spans="1:6" ht="12" customHeight="1" x14ac:dyDescent="0.25">
      <c r="A106" s="59" t="s">
        <v>29</v>
      </c>
      <c r="B106" s="46">
        <f>F78</f>
        <v>5077061.2919999985</v>
      </c>
      <c r="C106" s="60">
        <f>(B106/B109)</f>
        <v>0.53893272349464161</v>
      </c>
      <c r="D106" s="44"/>
      <c r="E106" s="44"/>
      <c r="F106" s="50"/>
    </row>
    <row r="107" spans="1:6" ht="12" customHeight="1" x14ac:dyDescent="0.25">
      <c r="A107" s="59" t="s">
        <v>58</v>
      </c>
      <c r="B107" s="48">
        <f>F84</f>
        <v>468300</v>
      </c>
      <c r="C107" s="60">
        <f>(B107/B109)</f>
        <v>4.9710291031984009E-2</v>
      </c>
      <c r="D107" s="49"/>
      <c r="E107" s="49"/>
      <c r="F107" s="50"/>
    </row>
    <row r="108" spans="1:6" ht="12" customHeight="1" x14ac:dyDescent="0.25">
      <c r="A108" s="59" t="s">
        <v>59</v>
      </c>
      <c r="B108" s="48">
        <f>F87</f>
        <v>448599.26459999999</v>
      </c>
      <c r="C108" s="60">
        <f>(B108/B109)</f>
        <v>4.7619047619047623E-2</v>
      </c>
      <c r="D108" s="49"/>
      <c r="E108" s="49"/>
      <c r="F108" s="50"/>
    </row>
    <row r="109" spans="1:6" ht="12.75" customHeight="1" thickBot="1" x14ac:dyDescent="0.3">
      <c r="A109" s="61" t="s">
        <v>60</v>
      </c>
      <c r="B109" s="62">
        <f>SUM(B103:B108)</f>
        <v>9420584.5565999988</v>
      </c>
      <c r="C109" s="63">
        <f>SUM(C103:C108)</f>
        <v>1</v>
      </c>
      <c r="D109" s="49"/>
      <c r="E109" s="49"/>
      <c r="F109" s="50"/>
    </row>
    <row r="110" spans="1:6" ht="12" customHeight="1" x14ac:dyDescent="0.25">
      <c r="A110" s="55"/>
      <c r="B110" s="54"/>
      <c r="C110" s="54"/>
      <c r="D110" s="54"/>
      <c r="E110" s="54"/>
      <c r="F110" s="50"/>
    </row>
    <row r="111" spans="1:6" ht="12.75" customHeight="1" thickBot="1" x14ac:dyDescent="0.3">
      <c r="A111" s="56"/>
      <c r="B111" s="54"/>
      <c r="C111" s="54"/>
      <c r="D111" s="54"/>
      <c r="E111" s="54"/>
      <c r="F111" s="50"/>
    </row>
    <row r="112" spans="1:6" ht="12" customHeight="1" thickBot="1" x14ac:dyDescent="0.3">
      <c r="A112" s="163" t="s">
        <v>73</v>
      </c>
      <c r="B112" s="164"/>
      <c r="C112" s="164"/>
      <c r="D112" s="165"/>
      <c r="E112" s="49"/>
      <c r="F112" s="50"/>
    </row>
    <row r="113" spans="1:6" ht="12" customHeight="1" x14ac:dyDescent="0.25">
      <c r="A113" s="76" t="s">
        <v>71</v>
      </c>
      <c r="B113" s="79">
        <v>150000</v>
      </c>
      <c r="C113" s="79">
        <f>F9</f>
        <v>160000</v>
      </c>
      <c r="D113" s="80">
        <v>170000</v>
      </c>
      <c r="E113" s="75"/>
      <c r="F113" s="51"/>
    </row>
    <row r="114" spans="1:6" ht="12.75" customHeight="1" thickBot="1" x14ac:dyDescent="0.3">
      <c r="A114" s="61" t="s">
        <v>72</v>
      </c>
      <c r="B114" s="62">
        <f>(F88/B113)</f>
        <v>62.803897043999996</v>
      </c>
      <c r="C114" s="62">
        <f>(F88/C113)</f>
        <v>58.878653478749996</v>
      </c>
      <c r="D114" s="77">
        <f>(F88/D113)</f>
        <v>55.415203274117637</v>
      </c>
      <c r="E114" s="75"/>
      <c r="F114" s="51"/>
    </row>
    <row r="115" spans="1:6" ht="15.6" customHeight="1" x14ac:dyDescent="0.25">
      <c r="A115" s="66" t="s">
        <v>61</v>
      </c>
      <c r="B115" s="52"/>
      <c r="C115" s="52"/>
      <c r="D115" s="52"/>
      <c r="E115" s="52"/>
      <c r="F115" s="52"/>
    </row>
  </sheetData>
  <mergeCells count="9">
    <mergeCell ref="D9:E9"/>
    <mergeCell ref="D14:E14"/>
    <mergeCell ref="D15:E15"/>
    <mergeCell ref="A17:F17"/>
    <mergeCell ref="A112:D112"/>
    <mergeCell ref="A101:B101"/>
    <mergeCell ref="D13:E13"/>
    <mergeCell ref="D11:E11"/>
    <mergeCell ref="D10:E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 TEMPRANA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2022-06-17T18:10:49Z</dcterms:modified>
</cp:coreProperties>
</file>