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1A02DA45FBDDB6C71B50D4A62BA1A20D75667A86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41" i="1" l="1"/>
  <c r="G12" i="1" l="1"/>
  <c r="G40" i="1" l="1"/>
  <c r="G27" i="1"/>
  <c r="G22" i="1"/>
  <c r="G21" i="1"/>
  <c r="G34" i="1" l="1"/>
  <c r="G46" i="1"/>
  <c r="G29" i="1" l="1"/>
  <c r="G39" i="1" l="1"/>
  <c r="C66" i="1" l="1"/>
  <c r="C69" i="1"/>
  <c r="G51" i="1"/>
  <c r="G23" i="1" l="1"/>
  <c r="C65" i="1" s="1"/>
  <c r="C68" i="1"/>
  <c r="C67" i="1"/>
  <c r="G48" i="1" l="1"/>
  <c r="G49" i="1" s="1"/>
  <c r="G50" i="1" l="1"/>
  <c r="D76" i="1" s="1"/>
  <c r="C70" i="1"/>
  <c r="E76" i="1" l="1"/>
  <c r="C71" i="1"/>
  <c r="D70" i="1" s="1"/>
  <c r="C76" i="1"/>
  <c r="G52" i="1"/>
  <c r="D66" i="1" l="1"/>
  <c r="D69" i="1"/>
  <c r="D67" i="1"/>
  <c r="D68" i="1"/>
  <c r="D65" i="1"/>
  <c r="D71" i="1" l="1"/>
</calcChain>
</file>

<file path=xl/sharedStrings.xml><?xml version="1.0" encoding="utf-8"?>
<sst xmlns="http://schemas.openxmlformats.org/spreadsheetml/2006/main" count="109" uniqueCount="82">
  <si>
    <t>RUBRO O CULTIVO</t>
  </si>
  <si>
    <t>CERDOS</t>
  </si>
  <si>
    <t>RENDIMIENTO (Lechon/madre)</t>
  </si>
  <si>
    <t>VARIEDAD</t>
  </si>
  <si>
    <t>CRIOLLOS</t>
  </si>
  <si>
    <t>FECHA ESTIMADA  PRECIO VENTA</t>
  </si>
  <si>
    <t>MAR-SEPT</t>
  </si>
  <si>
    <t>NIVEL TECNOLÓGICO</t>
  </si>
  <si>
    <t>MEDIA</t>
  </si>
  <si>
    <t>PRECIO ESPERADO ($/Lechon)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</si>
  <si>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</si>
  <si>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</si>
  <si>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</si>
  <si>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</si>
  <si>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</si>
  <si>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</si>
  <si>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</si>
  <si>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</si>
  <si>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FECHA DE COSECHA</t>
  </si>
  <si>
    <t>MAY-SEPT</t>
  </si>
  <si>
    <t>FECHA PRECIO INSUMOS</t>
  </si>
  <si>
    <t>CONTINGENCIA</t>
  </si>
  <si>
    <t>SANITARIA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</si>
  <si>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</si>
  <si>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</si>
  <si>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</si>
  <si>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</si>
  <si>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</si>
  <si>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</si>
  <si>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</si>
  <si>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</si>
  <si>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</si>
  <si>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</si>
  <si>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</si>
  <si>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</si>
  <si>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</si>
  <si>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</si>
  <si>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</si>
  <si>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</si>
  <si>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</si>
  <si>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</si>
  <si>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</si>
  <si>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</si>
  <si>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</si>
  <si>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</si>
  <si>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</si>
  <si>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</si>
  <si>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</si>
  <si>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Madre Casero (kimberfort)</t>
  </si>
  <si>
    <t>kg</t>
  </si>
  <si>
    <t>Anual</t>
  </si>
  <si>
    <t>Lechones Inicial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</si>
  <si>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</si>
  <si>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</si>
  <si>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</si>
  <si>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</si>
  <si>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</si>
  <si>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</si>
  <si>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</si>
  <si>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</si>
  <si>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</si>
  <si>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</si>
  <si>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</si>
  <si>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</si>
  <si>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</si>
  <si>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</si>
  <si>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</si>
  <si>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</si>
  <si>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</si>
  <si>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</si>
  <si>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</si>
  <si>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</si>
  <si>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</si>
  <si>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</si>
  <si>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</si>
  <si>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</si>
  <si>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</si>
  <si>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</si>
  <si>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</si>
  <si>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(Lechones/madre)</t>
  </si>
  <si>
    <t>Costo unitario ($/Lechon)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</si>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</sst>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6"/>
  <sheetViews>
    <sheetView showGridLines="0" tabSelected="1" zoomScale="140" zoomScaleNormal="140" workbookViewId="0">
      <selection activeCell="G42" sqref="G4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18</v>
      </c>
    </row>
    <row r="10" spans="1:7" ht="18.75" customHeight="1">
      <c r="A10" s="5"/>
      <c r="B10" s="10" t="s">
        <v>3</v>
      </c>
      <c r="C10" s="92" t="s">
        <v>4</v>
      </c>
      <c r="D10" s="11"/>
      <c r="E10" s="146" t="s">
        <v>5</v>
      </c>
      <c r="F10" s="147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6" t="s">
        <v>9</v>
      </c>
      <c r="F11" s="147"/>
      <c r="G11" s="94">
        <v>50000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900000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6" t="s">
        <v>15</v>
      </c>
      <c r="F13" s="147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46" t="s">
        <v>18</v>
      </c>
      <c r="F14" s="147"/>
      <c r="G14" s="13" t="s">
        <v>19</v>
      </c>
    </row>
    <row r="15" spans="1:7" ht="25.5" customHeight="1">
      <c r="A15" s="5"/>
      <c r="B15" s="10" t="s">
        <v>20</v>
      </c>
      <c r="C15" s="93">
        <v>44713</v>
      </c>
      <c r="D15" s="11"/>
      <c r="E15" s="152" t="s">
        <v>21</v>
      </c>
      <c r="F15" s="153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0" t="s">
        <v>23</v>
      </c>
      <c r="C17" s="151"/>
      <c r="D17" s="151"/>
      <c r="E17" s="151"/>
      <c r="F17" s="151"/>
      <c r="G17" s="151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30000</v>
      </c>
      <c r="G21" s="17">
        <f>F21*D21</f>
        <v>60000</v>
      </c>
    </row>
    <row r="22" spans="1:7" ht="12.75" customHeight="1">
      <c r="A22" s="23"/>
      <c r="B22" s="12" t="s">
        <v>34</v>
      </c>
      <c r="C22" s="31" t="s">
        <v>32</v>
      </c>
      <c r="D22" s="32">
        <v>6</v>
      </c>
      <c r="E22" s="31" t="s">
        <v>33</v>
      </c>
      <c r="F22" s="17">
        <v>18000</v>
      </c>
      <c r="G22" s="17">
        <f>F22*D22</f>
        <v>108000</v>
      </c>
    </row>
    <row r="23" spans="1:7" ht="12.75" customHeight="1">
      <c r="A23" s="23"/>
      <c r="B23" s="33" t="s">
        <v>35</v>
      </c>
      <c r="C23" s="34"/>
      <c r="D23" s="34"/>
      <c r="E23" s="34"/>
      <c r="F23" s="35"/>
      <c r="G23" s="36">
        <f>SUM(G21:G22)</f>
        <v>168000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5"/>
      <c r="B25" s="38" t="s">
        <v>36</v>
      </c>
      <c r="C25" s="39"/>
      <c r="D25" s="40"/>
      <c r="E25" s="40"/>
      <c r="F25" s="41"/>
      <c r="G25" s="41"/>
    </row>
    <row r="26" spans="1:7" ht="24" customHeight="1">
      <c r="A26" s="5"/>
      <c r="B26" s="97" t="s">
        <v>25</v>
      </c>
      <c r="C26" s="98" t="s">
        <v>26</v>
      </c>
      <c r="D26" s="98" t="s">
        <v>27</v>
      </c>
      <c r="E26" s="97" t="s">
        <v>28</v>
      </c>
      <c r="F26" s="98" t="s">
        <v>29</v>
      </c>
      <c r="G26" s="97" t="s">
        <v>30</v>
      </c>
    </row>
    <row r="27" spans="1:7" ht="12" customHeight="1">
      <c r="A27" s="66"/>
      <c r="B27" s="103" t="s">
        <v>37</v>
      </c>
      <c r="C27" s="104" t="s">
        <v>38</v>
      </c>
      <c r="D27" s="104">
        <v>2</v>
      </c>
      <c r="E27" s="104" t="s">
        <v>39</v>
      </c>
      <c r="F27" s="105">
        <v>20000</v>
      </c>
      <c r="G27" s="105">
        <f>D27*F27</f>
        <v>40000</v>
      </c>
    </row>
    <row r="28" spans="1:7" ht="12" customHeight="1">
      <c r="A28" s="66"/>
      <c r="B28" s="103"/>
      <c r="C28" s="104"/>
      <c r="D28" s="104"/>
      <c r="E28" s="104"/>
      <c r="F28" s="105"/>
      <c r="G28" s="105"/>
    </row>
    <row r="29" spans="1:7" ht="12" customHeight="1">
      <c r="A29" s="5"/>
      <c r="B29" s="99" t="s">
        <v>40</v>
      </c>
      <c r="C29" s="100"/>
      <c r="D29" s="100"/>
      <c r="E29" s="100"/>
      <c r="F29" s="101"/>
      <c r="G29" s="102">
        <f>SUM(G27:G28)</f>
        <v>40000</v>
      </c>
    </row>
    <row r="30" spans="1:7" ht="12" customHeight="1">
      <c r="A30" s="2"/>
      <c r="B30" s="42"/>
      <c r="C30" s="43"/>
      <c r="D30" s="43"/>
      <c r="E30" s="43"/>
      <c r="F30" s="44"/>
      <c r="G30" s="44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>
      <c r="A32" s="5"/>
      <c r="B32" s="45" t="s">
        <v>25</v>
      </c>
      <c r="C32" s="45" t="s">
        <v>26</v>
      </c>
      <c r="D32" s="45" t="s">
        <v>27</v>
      </c>
      <c r="E32" s="45" t="s">
        <v>28</v>
      </c>
      <c r="F32" s="46" t="s">
        <v>29</v>
      </c>
      <c r="G32" s="45" t="s">
        <v>30</v>
      </c>
    </row>
    <row r="33" spans="1:11" ht="12.75" customHeight="1">
      <c r="A33" s="23"/>
      <c r="B33" s="12"/>
      <c r="C33" s="31"/>
      <c r="D33" s="32"/>
      <c r="E33" s="31"/>
      <c r="F33" s="17"/>
      <c r="G33" s="17"/>
    </row>
    <row r="34" spans="1:11" ht="12.75" customHeight="1">
      <c r="A34" s="5"/>
      <c r="B34" s="47" t="s">
        <v>42</v>
      </c>
      <c r="C34" s="48"/>
      <c r="D34" s="48"/>
      <c r="E34" s="48"/>
      <c r="F34" s="49"/>
      <c r="G34" s="50">
        <f>SUM(G33:G33)</f>
        <v>0</v>
      </c>
    </row>
    <row r="35" spans="1:11" ht="12" customHeight="1">
      <c r="A35" s="2"/>
      <c r="B35" s="42"/>
      <c r="C35" s="43"/>
      <c r="D35" s="43"/>
      <c r="E35" s="43"/>
      <c r="F35" s="44"/>
      <c r="G35" s="44"/>
    </row>
    <row r="36" spans="1:11" ht="12" customHeight="1">
      <c r="A36" s="5"/>
      <c r="B36" s="38" t="s">
        <v>43</v>
      </c>
      <c r="C36" s="39"/>
      <c r="D36" s="40"/>
      <c r="E36" s="40"/>
      <c r="F36" s="41"/>
      <c r="G36" s="41"/>
    </row>
    <row r="37" spans="1:11" ht="24" customHeight="1">
      <c r="A37" s="5"/>
      <c r="B37" s="46" t="s">
        <v>44</v>
      </c>
      <c r="C37" s="46" t="s">
        <v>45</v>
      </c>
      <c r="D37" s="46" t="s">
        <v>46</v>
      </c>
      <c r="E37" s="46" t="s">
        <v>28</v>
      </c>
      <c r="F37" s="46" t="s">
        <v>29</v>
      </c>
      <c r="G37" s="46" t="s">
        <v>30</v>
      </c>
      <c r="K37" s="91"/>
    </row>
    <row r="38" spans="1:11" ht="12.75" customHeight="1">
      <c r="A38" s="23"/>
      <c r="B38" s="106" t="s">
        <v>47</v>
      </c>
      <c r="C38" s="95"/>
      <c r="D38" s="96"/>
      <c r="E38" s="95"/>
      <c r="F38" s="96"/>
      <c r="G38" s="53"/>
      <c r="K38" s="91"/>
    </row>
    <row r="39" spans="1:11" ht="12.75" customHeight="1">
      <c r="A39" s="23"/>
      <c r="B39" s="15" t="s">
        <v>48</v>
      </c>
      <c r="C39" s="51" t="s">
        <v>49</v>
      </c>
      <c r="D39" s="52">
        <v>760</v>
      </c>
      <c r="E39" s="51" t="s">
        <v>50</v>
      </c>
      <c r="F39" s="53">
        <v>350</v>
      </c>
      <c r="G39" s="53">
        <f t="shared" ref="G39:G40" si="0">(D39*F39)</f>
        <v>266000</v>
      </c>
    </row>
    <row r="40" spans="1:11" ht="12.75" customHeight="1">
      <c r="A40" s="23"/>
      <c r="B40" s="15" t="s">
        <v>51</v>
      </c>
      <c r="C40" s="54" t="s">
        <v>49</v>
      </c>
      <c r="D40" s="16">
        <v>320</v>
      </c>
      <c r="E40" s="54" t="s">
        <v>50</v>
      </c>
      <c r="F40" s="53">
        <v>350</v>
      </c>
      <c r="G40" s="53">
        <f t="shared" si="0"/>
        <v>112000</v>
      </c>
    </row>
    <row r="41" spans="1:11" ht="13.5" customHeight="1">
      <c r="A41" s="5"/>
      <c r="B41" s="55" t="s">
        <v>52</v>
      </c>
      <c r="C41" s="56"/>
      <c r="D41" s="56"/>
      <c r="E41" s="56"/>
      <c r="F41" s="57"/>
      <c r="G41" s="58">
        <f>SUM(G38:G40)</f>
        <v>378000</v>
      </c>
    </row>
    <row r="42" spans="1:11" ht="12" customHeight="1">
      <c r="A42" s="2"/>
      <c r="B42" s="42"/>
      <c r="C42" s="43"/>
      <c r="D42" s="43"/>
      <c r="E42" s="59"/>
      <c r="F42" s="44"/>
      <c r="G42" s="44"/>
    </row>
    <row r="43" spans="1:11" ht="12" customHeight="1">
      <c r="A43" s="5"/>
      <c r="B43" s="38" t="s">
        <v>53</v>
      </c>
      <c r="C43" s="39"/>
      <c r="D43" s="40"/>
      <c r="E43" s="40"/>
      <c r="F43" s="41"/>
      <c r="G43" s="41"/>
    </row>
    <row r="44" spans="1:11" ht="24" customHeight="1">
      <c r="A44" s="5"/>
      <c r="B44" s="97" t="s">
        <v>54</v>
      </c>
      <c r="C44" s="98" t="s">
        <v>45</v>
      </c>
      <c r="D44" s="98" t="s">
        <v>46</v>
      </c>
      <c r="E44" s="97" t="s">
        <v>28</v>
      </c>
      <c r="F44" s="98" t="s">
        <v>29</v>
      </c>
      <c r="G44" s="97" t="s">
        <v>30</v>
      </c>
    </row>
    <row r="45" spans="1:11" ht="12.75" customHeight="1">
      <c r="A45" s="66"/>
      <c r="B45" s="111"/>
      <c r="C45" s="112"/>
      <c r="D45" s="113"/>
      <c r="E45" s="114"/>
      <c r="F45" s="113"/>
      <c r="G45" s="113"/>
    </row>
    <row r="46" spans="1:11" ht="13.5" customHeight="1">
      <c r="A46" s="5"/>
      <c r="B46" s="107" t="s">
        <v>55</v>
      </c>
      <c r="C46" s="108"/>
      <c r="D46" s="108"/>
      <c r="E46" s="108"/>
      <c r="F46" s="109"/>
      <c r="G46" s="110">
        <f>SUM(G45:G45)</f>
        <v>0</v>
      </c>
    </row>
    <row r="47" spans="1:11" ht="12" customHeight="1">
      <c r="A47" s="2"/>
      <c r="B47" s="69"/>
      <c r="C47" s="69"/>
      <c r="D47" s="69"/>
      <c r="E47" s="69"/>
      <c r="F47" s="70"/>
      <c r="G47" s="70"/>
    </row>
    <row r="48" spans="1:11" ht="12" customHeight="1">
      <c r="A48" s="66"/>
      <c r="B48" s="71" t="s">
        <v>56</v>
      </c>
      <c r="C48" s="72"/>
      <c r="D48" s="72"/>
      <c r="E48" s="72"/>
      <c r="F48" s="72"/>
      <c r="G48" s="73">
        <f>G23+G29+G34+G41+G46</f>
        <v>586000</v>
      </c>
    </row>
    <row r="49" spans="1:8" ht="12" customHeight="1">
      <c r="A49" s="66"/>
      <c r="B49" s="74" t="s">
        <v>57</v>
      </c>
      <c r="C49" s="61"/>
      <c r="D49" s="61"/>
      <c r="E49" s="61"/>
      <c r="F49" s="61"/>
      <c r="G49" s="75">
        <f>G48*0.05</f>
        <v>29300</v>
      </c>
    </row>
    <row r="50" spans="1:8" ht="12" customHeight="1">
      <c r="A50" s="66"/>
      <c r="B50" s="76" t="s">
        <v>58</v>
      </c>
      <c r="C50" s="60"/>
      <c r="D50" s="60"/>
      <c r="E50" s="60"/>
      <c r="F50" s="60"/>
      <c r="G50" s="77">
        <f>G49+G48</f>
        <v>615300</v>
      </c>
    </row>
    <row r="51" spans="1:8" ht="12" customHeight="1">
      <c r="A51" s="66"/>
      <c r="B51" s="74" t="s">
        <v>59</v>
      </c>
      <c r="C51" s="61"/>
      <c r="D51" s="61"/>
      <c r="E51" s="61"/>
      <c r="F51" s="61"/>
      <c r="G51" s="75">
        <f>G12</f>
        <v>900000</v>
      </c>
    </row>
    <row r="52" spans="1:8" ht="12" customHeight="1">
      <c r="A52" s="66"/>
      <c r="B52" s="78" t="s">
        <v>60</v>
      </c>
      <c r="C52" s="79"/>
      <c r="D52" s="79"/>
      <c r="E52" s="79"/>
      <c r="F52" s="79"/>
      <c r="G52" s="80">
        <f>G51-G50</f>
        <v>284700</v>
      </c>
    </row>
    <row r="53" spans="1:8" ht="12" customHeight="1">
      <c r="A53" s="66"/>
      <c r="B53" s="67" t="s">
        <v>61</v>
      </c>
      <c r="C53" s="68"/>
      <c r="D53" s="68"/>
      <c r="E53" s="68"/>
      <c r="F53" s="68"/>
      <c r="G53" s="63"/>
    </row>
    <row r="54" spans="1:8" ht="12.75" customHeight="1" thickBot="1">
      <c r="A54" s="66"/>
      <c r="B54" s="81"/>
      <c r="C54" s="68"/>
      <c r="D54" s="68"/>
      <c r="E54" s="68"/>
      <c r="F54" s="68"/>
      <c r="G54" s="63"/>
    </row>
    <row r="55" spans="1:8" ht="12" customHeight="1">
      <c r="A55" s="66"/>
      <c r="B55" s="83" t="s">
        <v>62</v>
      </c>
      <c r="C55" s="84"/>
      <c r="D55" s="84"/>
      <c r="E55" s="84"/>
      <c r="F55" s="85"/>
      <c r="G55" s="63"/>
    </row>
    <row r="56" spans="1:8" ht="12" customHeight="1">
      <c r="A56" s="66"/>
      <c r="B56" s="86" t="s">
        <v>63</v>
      </c>
      <c r="C56" s="65"/>
      <c r="D56" s="65"/>
      <c r="E56" s="65"/>
      <c r="F56" s="87"/>
      <c r="G56" s="63"/>
    </row>
    <row r="57" spans="1:8" ht="12" customHeight="1">
      <c r="A57" s="66"/>
      <c r="B57" s="86" t="s">
        <v>64</v>
      </c>
      <c r="C57" s="65"/>
      <c r="D57" s="65"/>
      <c r="E57" s="65"/>
      <c r="F57" s="87"/>
      <c r="G57" s="63"/>
    </row>
    <row r="58" spans="1:8" ht="12" customHeight="1">
      <c r="A58" s="66"/>
      <c r="B58" s="86" t="s">
        <v>65</v>
      </c>
      <c r="C58" s="65"/>
      <c r="D58" s="65"/>
      <c r="E58" s="65"/>
      <c r="F58" s="87"/>
      <c r="G58" s="63"/>
    </row>
    <row r="59" spans="1:8" ht="12" customHeight="1">
      <c r="A59" s="66"/>
      <c r="B59" s="86" t="s">
        <v>66</v>
      </c>
      <c r="C59" s="65"/>
      <c r="D59" s="65"/>
      <c r="E59" s="65"/>
      <c r="F59" s="87"/>
      <c r="G59" s="63"/>
    </row>
    <row r="60" spans="1:8" ht="12" customHeight="1">
      <c r="A60" s="66"/>
      <c r="B60" s="86" t="s">
        <v>67</v>
      </c>
      <c r="C60" s="65"/>
      <c r="D60" s="65"/>
      <c r="E60" s="65"/>
      <c r="F60" s="87"/>
      <c r="G60" s="63"/>
    </row>
    <row r="61" spans="1:8" ht="12.75" customHeight="1" thickBot="1">
      <c r="A61" s="66"/>
      <c r="B61" s="88" t="s">
        <v>68</v>
      </c>
      <c r="C61" s="89"/>
      <c r="D61" s="89"/>
      <c r="E61" s="89"/>
      <c r="F61" s="90"/>
      <c r="G61" s="63"/>
    </row>
    <row r="62" spans="1:8" ht="12.75" customHeight="1">
      <c r="A62" s="66"/>
      <c r="B62" s="82"/>
      <c r="C62" s="65"/>
      <c r="D62" s="65"/>
      <c r="E62" s="65"/>
      <c r="F62" s="65"/>
      <c r="G62" s="63"/>
    </row>
    <row r="63" spans="1:8" ht="15" customHeight="1" thickBot="1">
      <c r="A63" s="66"/>
      <c r="B63" s="144" t="s">
        <v>69</v>
      </c>
      <c r="C63" s="145"/>
      <c r="D63" s="115"/>
      <c r="E63" s="116"/>
      <c r="F63" s="116"/>
      <c r="G63" s="63"/>
      <c r="H63" s="117"/>
    </row>
    <row r="64" spans="1:8" ht="12" customHeight="1">
      <c r="A64" s="66"/>
      <c r="B64" s="118" t="s">
        <v>54</v>
      </c>
      <c r="C64" s="119" t="s">
        <v>70</v>
      </c>
      <c r="D64" s="120" t="s">
        <v>71</v>
      </c>
      <c r="E64" s="116"/>
      <c r="F64" s="116"/>
      <c r="G64" s="63"/>
      <c r="H64" s="117"/>
    </row>
    <row r="65" spans="1:8" ht="12" customHeight="1">
      <c r="A65" s="66"/>
      <c r="B65" s="121" t="s">
        <v>72</v>
      </c>
      <c r="C65" s="122">
        <f>G23</f>
        <v>168000</v>
      </c>
      <c r="D65" s="123">
        <f>(C65/C71)</f>
        <v>0.27303754266211605</v>
      </c>
      <c r="E65" s="116"/>
      <c r="F65" s="116"/>
      <c r="G65" s="63"/>
      <c r="H65" s="117"/>
    </row>
    <row r="66" spans="1:8" ht="12" customHeight="1">
      <c r="A66" s="66"/>
      <c r="B66" s="121" t="s">
        <v>73</v>
      </c>
      <c r="C66" s="122">
        <f>G29</f>
        <v>40000</v>
      </c>
      <c r="D66" s="123">
        <f>(C66/C71)</f>
        <v>6.5008938729075247E-2</v>
      </c>
      <c r="E66" s="116"/>
      <c r="F66" s="116"/>
      <c r="G66" s="63"/>
      <c r="H66" s="117"/>
    </row>
    <row r="67" spans="1:8" ht="12" customHeight="1">
      <c r="A67" s="66"/>
      <c r="B67" s="121" t="s">
        <v>74</v>
      </c>
      <c r="C67" s="122">
        <f>G34</f>
        <v>0</v>
      </c>
      <c r="D67" s="123">
        <f>(C67/C71)</f>
        <v>0</v>
      </c>
      <c r="E67" s="116"/>
      <c r="F67" s="116"/>
      <c r="G67" s="63"/>
      <c r="H67" s="117"/>
    </row>
    <row r="68" spans="1:8" ht="12" customHeight="1">
      <c r="A68" s="66"/>
      <c r="B68" s="121" t="s">
        <v>44</v>
      </c>
      <c r="C68" s="122">
        <f>G41</f>
        <v>378000</v>
      </c>
      <c r="D68" s="123">
        <f>(C68/C71)</f>
        <v>0.61433447098976113</v>
      </c>
      <c r="E68" s="116"/>
      <c r="F68" s="116"/>
      <c r="G68" s="63"/>
      <c r="H68" s="117"/>
    </row>
    <row r="69" spans="1:8" ht="12" customHeight="1">
      <c r="A69" s="66"/>
      <c r="B69" s="121" t="s">
        <v>75</v>
      </c>
      <c r="C69" s="124">
        <f>G46</f>
        <v>0</v>
      </c>
      <c r="D69" s="123">
        <f>(C69/C71)</f>
        <v>0</v>
      </c>
      <c r="E69" s="125"/>
      <c r="F69" s="125"/>
      <c r="G69" s="63"/>
      <c r="H69" s="117"/>
    </row>
    <row r="70" spans="1:8" ht="12" customHeight="1">
      <c r="A70" s="66"/>
      <c r="B70" s="121" t="s">
        <v>76</v>
      </c>
      <c r="C70" s="124">
        <f>G49</f>
        <v>29300</v>
      </c>
      <c r="D70" s="123">
        <f>(C70/C71)</f>
        <v>4.7619047619047616E-2</v>
      </c>
      <c r="E70" s="125"/>
      <c r="F70" s="125"/>
      <c r="G70" s="63"/>
      <c r="H70" s="117"/>
    </row>
    <row r="71" spans="1:8" ht="12.75" customHeight="1" thickBot="1">
      <c r="A71" s="66"/>
      <c r="B71" s="126" t="s">
        <v>77</v>
      </c>
      <c r="C71" s="127">
        <f>SUM(C65:C70)</f>
        <v>615300</v>
      </c>
      <c r="D71" s="128">
        <f>SUM(D65:D70)</f>
        <v>1</v>
      </c>
      <c r="E71" s="125"/>
      <c r="F71" s="125"/>
      <c r="G71" s="63"/>
      <c r="H71" s="117"/>
    </row>
    <row r="72" spans="1:8" ht="12" customHeight="1">
      <c r="A72" s="66"/>
      <c r="B72" s="129"/>
      <c r="C72" s="130"/>
      <c r="D72" s="130"/>
      <c r="E72" s="130"/>
      <c r="F72" s="130"/>
      <c r="G72" s="63"/>
      <c r="H72" s="117"/>
    </row>
    <row r="73" spans="1:8" ht="12.75" customHeight="1">
      <c r="A73" s="66"/>
      <c r="B73" s="131"/>
      <c r="C73" s="130"/>
      <c r="D73" s="130"/>
      <c r="E73" s="130"/>
      <c r="F73" s="130"/>
      <c r="G73" s="63"/>
      <c r="H73" s="117"/>
    </row>
    <row r="74" spans="1:8" ht="12" customHeight="1" thickBot="1">
      <c r="A74" s="62"/>
      <c r="B74" s="132"/>
      <c r="C74" s="133" t="s">
        <v>78</v>
      </c>
      <c r="D74" s="134"/>
      <c r="E74" s="135"/>
      <c r="F74" s="136"/>
      <c r="G74" s="63"/>
      <c r="H74" s="117"/>
    </row>
    <row r="75" spans="1:8" ht="12" customHeight="1">
      <c r="A75" s="66"/>
      <c r="B75" s="137" t="s">
        <v>79</v>
      </c>
      <c r="C75" s="138">
        <v>15</v>
      </c>
      <c r="D75" s="138">
        <v>18</v>
      </c>
      <c r="E75" s="139">
        <v>20</v>
      </c>
      <c r="F75" s="140"/>
      <c r="G75" s="64"/>
      <c r="H75" s="117"/>
    </row>
    <row r="76" spans="1:8" ht="12.75" customHeight="1" thickBot="1">
      <c r="A76" s="66"/>
      <c r="B76" s="126" t="s">
        <v>80</v>
      </c>
      <c r="C76" s="127">
        <f>(G50/C75)</f>
        <v>41020</v>
      </c>
      <c r="D76" s="127">
        <f>(G50/D75)</f>
        <v>34183.333333333336</v>
      </c>
      <c r="E76" s="141">
        <f>(G50/E75)</f>
        <v>30765</v>
      </c>
      <c r="F76" s="140"/>
      <c r="G76" s="64"/>
      <c r="H76" s="117"/>
    </row>
    <row r="77" spans="1:8" ht="15.6" customHeight="1">
      <c r="A77" s="66"/>
      <c r="B77" s="142" t="s">
        <v>81</v>
      </c>
      <c r="C77" s="143"/>
      <c r="D77" s="143"/>
      <c r="E77" s="143"/>
      <c r="F77" s="143"/>
      <c r="G77" s="143"/>
      <c r="H77" s="117"/>
    </row>
    <row r="78" spans="1:8" ht="11.25" customHeight="1">
      <c r="B78" s="117"/>
      <c r="C78" s="117"/>
      <c r="D78" s="117"/>
      <c r="E78" s="117"/>
      <c r="F78" s="117"/>
      <c r="G78" s="117"/>
      <c r="H78" s="117"/>
    </row>
    <row r="79" spans="1:8" ht="11.25" customHeight="1">
      <c r="B79" s="117"/>
      <c r="C79" s="117"/>
      <c r="D79" s="117"/>
      <c r="E79" s="117"/>
      <c r="F79" s="117"/>
      <c r="G79" s="117"/>
      <c r="H79" s="117"/>
    </row>
    <row r="80" spans="1:8" ht="11.25" customHeight="1">
      <c r="B80" s="117"/>
      <c r="C80" s="117"/>
      <c r="D80" s="117"/>
      <c r="E80" s="117"/>
      <c r="F80" s="117"/>
      <c r="G80" s="117"/>
      <c r="H80" s="117"/>
    </row>
    <row r="81" spans="2:8" ht="11.25" customHeight="1">
      <c r="B81" s="117"/>
      <c r="C81" s="117"/>
      <c r="D81" s="117"/>
      <c r="E81" s="117"/>
      <c r="F81" s="117"/>
      <c r="G81" s="117"/>
      <c r="H81" s="117"/>
    </row>
    <row r="82" spans="2:8" ht="11.25" customHeight="1">
      <c r="B82" s="117"/>
      <c r="C82" s="117"/>
      <c r="D82" s="117"/>
      <c r="E82" s="117"/>
      <c r="F82" s="117"/>
      <c r="G82" s="117"/>
      <c r="H82" s="117"/>
    </row>
    <row r="83" spans="2:8" ht="11.25" customHeight="1">
      <c r="B83" s="117"/>
      <c r="C83" s="117"/>
      <c r="D83" s="117"/>
      <c r="E83" s="117"/>
      <c r="F83" s="117"/>
      <c r="G83" s="117"/>
      <c r="H83" s="117"/>
    </row>
    <row r="84" spans="2:8" ht="11.25" customHeight="1">
      <c r="B84" s="117"/>
      <c r="C84" s="117"/>
      <c r="D84" s="117"/>
      <c r="E84" s="117"/>
      <c r="F84" s="117"/>
      <c r="G84" s="117"/>
      <c r="H84" s="117"/>
    </row>
    <row r="85" spans="2:8" ht="11.25" customHeight="1">
      <c r="B85" s="117"/>
      <c r="C85" s="117"/>
      <c r="D85" s="117"/>
      <c r="E85" s="117"/>
      <c r="F85" s="117"/>
      <c r="G85" s="117"/>
      <c r="H85" s="117"/>
    </row>
    <row r="86" spans="2:8" ht="11.25" customHeight="1">
      <c r="B86" s="117"/>
      <c r="C86" s="117"/>
      <c r="D86" s="117"/>
      <c r="E86" s="117"/>
      <c r="F86" s="117"/>
      <c r="G86" s="117"/>
      <c r="H86" s="117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2022-06-30T19:15:16Z</dcterms:modified>
  <cp:category/>
  <cp:contentStatus/>
</cp:coreProperties>
</file>