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dolfohtorresg./Desktop/Fichas ÑUBLE actualizadas Junio 2022 /Ficha Bulnes rev jun-2022/"/>
    </mc:Choice>
  </mc:AlternateContent>
  <xr:revisionPtr revIDLastSave="0" documentId="13_ncr:1_{7174C3E4-996F-EC4D-AAD4-5DBBACDF913A}" xr6:coauthVersionLast="47" xr6:coauthVersionMax="47" xr10:uidLastSave="{00000000-0000-0000-0000-000000000000}"/>
  <bookViews>
    <workbookView xWindow="0" yWindow="500" windowWidth="18040" windowHeight="11140" xr2:uid="{00000000-000D-0000-FFFF-FFFF00000000}"/>
  </bookViews>
  <sheets>
    <sheet name="CEREZO PALO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30" i="1"/>
  <c r="G29" i="1"/>
  <c r="G28" i="1"/>
  <c r="G27" i="1"/>
  <c r="G26" i="1"/>
  <c r="G25" i="1"/>
  <c r="G24" i="1"/>
  <c r="G23" i="1"/>
  <c r="G22" i="1"/>
  <c r="G21" i="1"/>
  <c r="G57" i="1" l="1"/>
  <c r="G56" i="1"/>
  <c r="G54" i="1" l="1"/>
  <c r="G40" i="1" l="1"/>
  <c r="G12" i="1"/>
  <c r="G58" i="1" l="1"/>
  <c r="C85" i="1" s="1"/>
  <c r="G41" i="1"/>
  <c r="C84" i="1" s="1"/>
  <c r="G62" i="1"/>
  <c r="G63" i="1" s="1"/>
  <c r="C86" i="1" s="1"/>
  <c r="G36" i="1"/>
  <c r="C83" i="1" s="1"/>
  <c r="G68" i="1"/>
  <c r="G31" i="1"/>
  <c r="C82" i="1" s="1"/>
  <c r="G65" i="1" l="1"/>
  <c r="G66" i="1" s="1"/>
  <c r="G67" i="1" l="1"/>
  <c r="C93" i="1" s="1"/>
  <c r="C87" i="1"/>
  <c r="D93" i="1" l="1"/>
  <c r="E93" i="1"/>
  <c r="G69" i="1"/>
  <c r="C88" i="1"/>
  <c r="D87" i="1" s="1"/>
  <c r="D85" i="1" l="1"/>
  <c r="D82" i="1"/>
  <c r="D86" i="1"/>
  <c r="D84" i="1"/>
  <c r="D88" i="1" l="1"/>
</calcChain>
</file>

<file path=xl/sharedStrings.xml><?xml version="1.0" encoding="utf-8"?>
<sst xmlns="http://schemas.openxmlformats.org/spreadsheetml/2006/main" count="160" uniqueCount="114">
  <si>
    <t>RUBRO O CULTIVO</t>
  </si>
  <si>
    <t>CEREZOS</t>
  </si>
  <si>
    <t>RENDIMIENTO (Kg/HAS).</t>
  </si>
  <si>
    <t xml:space="preserve">VARIEDAD </t>
  </si>
  <si>
    <t>PALOMA</t>
  </si>
  <si>
    <t>FECHA ESTIMADA  PRECIO VENTA</t>
  </si>
  <si>
    <t>enero2023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</si>
  <si>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</si>
  <si>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</si>
  <si>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</si>
  <si>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</si>
  <si>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</si>
  <si>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</si>
  <si>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</si>
  <si>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</si>
  <si>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</si>
  <si>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</si>
  <si>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</si>
  <si>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</si>
  <si>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</si>
  <si>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</si>
  <si>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</si>
  <si>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</si>
  <si>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</si>
  <si>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</si>
  <si>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</si>
  <si>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</si>
  <si>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</si>
  <si>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</si>
  <si>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</si>
  <si>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</si>
  <si>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</si>
  <si>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</si>
  <si>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</si>
  <si>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</si>
  <si>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</si>
  <si>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</si>
  <si>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</si>
  <si>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</si>
  <si>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</si>
  <si>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</si>
  <si>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Manejo de floración</t>
  </si>
  <si>
    <t>Septiembre-Octubre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</si>
  <si>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</si>
  <si>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</si>
  <si>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</si>
  <si>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</si>
  <si>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</si>
  <si>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</si>
  <si>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</si>
  <si>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</si>
  <si>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</si>
  <si>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</si>
  <si>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</si>
  <si>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</si>
  <si>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</si>
  <si>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aplicación de pesticidas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</si>
  <si>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</si>
  <si>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</si>
  <si>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</si>
  <si>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</si>
  <si>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</si>
  <si>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</si>
  <si>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</si>
  <si>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</si>
  <si>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dimónico</t>
  </si>
  <si>
    <t>kg</t>
  </si>
  <si>
    <t>Julio-Agosto</t>
  </si>
  <si>
    <t>Nitrato de calcio</t>
  </si>
  <si>
    <t>Septiembre-Noviembre</t>
  </si>
  <si>
    <t>Cal agrícola</t>
  </si>
  <si>
    <t>Defender boro</t>
  </si>
  <si>
    <t>lt</t>
  </si>
  <si>
    <t>Octubre-Marzo</t>
  </si>
  <si>
    <t>Defender zinc</t>
  </si>
  <si>
    <t>FUNGICIDA</t>
  </si>
  <si>
    <t>Comet</t>
  </si>
  <si>
    <t>HERBICIDA</t>
  </si>
  <si>
    <t>Rango 480</t>
  </si>
  <si>
    <t>INSECTICIDA</t>
  </si>
  <si>
    <t>Troya</t>
  </si>
  <si>
    <t>Aceite miscible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</si>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</sst>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19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7" fillId="0" borderId="55" xfId="0" applyFont="1" applyBorder="1"/>
    <xf numFmtId="3" fontId="17" fillId="0" borderId="55" xfId="0" applyNumberFormat="1" applyFont="1" applyBorder="1" applyAlignment="1">
      <alignment horizontal="right"/>
    </xf>
    <xf numFmtId="0" fontId="17" fillId="0" borderId="55" xfId="0" applyFont="1" applyBorder="1" applyAlignment="1">
      <alignment horizontal="left"/>
    </xf>
    <xf numFmtId="0" fontId="20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 wrapText="1"/>
    </xf>
    <xf numFmtId="0" fontId="17" fillId="10" borderId="55" xfId="0" applyFont="1" applyFill="1" applyBorder="1" applyAlignment="1">
      <alignment wrapText="1"/>
    </xf>
    <xf numFmtId="0" fontId="17" fillId="10" borderId="55" xfId="0" applyFont="1" applyFill="1" applyBorder="1" applyAlignment="1">
      <alignment horizontal="right" wrapText="1"/>
    </xf>
    <xf numFmtId="0" fontId="17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3" fontId="17" fillId="10" borderId="55" xfId="0" applyNumberFormat="1" applyFont="1" applyFill="1" applyBorder="1" applyAlignment="1">
      <alignment horizontal="right"/>
    </xf>
    <xf numFmtId="168" fontId="16" fillId="10" borderId="55" xfId="0" applyNumberFormat="1" applyFont="1" applyFill="1" applyBorder="1" applyAlignment="1">
      <alignment horizontal="righ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8" fillId="3" borderId="6" xfId="0" applyNumberFormat="1" applyFont="1" applyFill="1" applyBorder="1" applyAlignment="1">
      <alignment vertical="center"/>
    </xf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369743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4"/>
  <sheetViews>
    <sheetView showGridLines="0" tabSelected="1" zoomScale="110" zoomScaleNormal="110" workbookViewId="0">
      <selection activeCell="J10" sqref="J10"/>
    </sheetView>
  </sheetViews>
  <sheetFormatPr baseColWidth="10" defaultColWidth="10.83203125" defaultRowHeight="11.25" customHeight="1" x14ac:dyDescent="0.2"/>
  <cols>
    <col min="1" max="1" width="4.5" style="1" customWidth="1"/>
    <col min="2" max="2" width="22.5" style="1" customWidth="1"/>
    <col min="3" max="3" width="19.5" style="1" customWidth="1"/>
    <col min="4" max="4" width="9.5" style="1" customWidth="1"/>
    <col min="5" max="5" width="15.8320312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4"/>
      <c r="D8" s="2"/>
      <c r="E8" s="4"/>
      <c r="F8" s="4"/>
      <c r="G8" s="4"/>
    </row>
    <row r="9" spans="1:7" ht="12" customHeight="1" x14ac:dyDescent="0.2">
      <c r="A9" s="5"/>
      <c r="B9" s="6" t="s">
        <v>0</v>
      </c>
      <c r="C9" s="7" t="s">
        <v>1</v>
      </c>
      <c r="D9" s="8"/>
      <c r="E9" s="155" t="s">
        <v>2</v>
      </c>
      <c r="F9" s="156"/>
      <c r="G9" s="9">
        <v>7000</v>
      </c>
    </row>
    <row r="10" spans="1:7" ht="26.25" customHeight="1" x14ac:dyDescent="0.2">
      <c r="A10" s="5"/>
      <c r="B10" s="10" t="s">
        <v>3</v>
      </c>
      <c r="C10" s="11" t="s">
        <v>4</v>
      </c>
      <c r="D10" s="12"/>
      <c r="E10" s="153" t="s">
        <v>5</v>
      </c>
      <c r="F10" s="154"/>
      <c r="G10" s="13" t="s">
        <v>6</v>
      </c>
    </row>
    <row r="11" spans="1:7" ht="18" customHeight="1" x14ac:dyDescent="0.2">
      <c r="A11" s="5"/>
      <c r="B11" s="10" t="s">
        <v>7</v>
      </c>
      <c r="C11" s="13" t="s">
        <v>8</v>
      </c>
      <c r="D11" s="12"/>
      <c r="E11" s="153" t="s">
        <v>9</v>
      </c>
      <c r="F11" s="154"/>
      <c r="G11" s="14">
        <v>350</v>
      </c>
    </row>
    <row r="12" spans="1:7" ht="11.25" customHeight="1" x14ac:dyDescent="0.2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2450000</v>
      </c>
    </row>
    <row r="13" spans="1:7" ht="11.25" customHeight="1" x14ac:dyDescent="0.2">
      <c r="A13" s="5"/>
      <c r="B13" s="10" t="s">
        <v>13</v>
      </c>
      <c r="C13" s="13" t="s">
        <v>14</v>
      </c>
      <c r="D13" s="12"/>
      <c r="E13" s="153" t="s">
        <v>15</v>
      </c>
      <c r="F13" s="154"/>
      <c r="G13" s="13" t="s">
        <v>16</v>
      </c>
    </row>
    <row r="14" spans="1:7" ht="13.5" customHeight="1" x14ac:dyDescent="0.2">
      <c r="A14" s="5"/>
      <c r="B14" s="10" t="s">
        <v>17</v>
      </c>
      <c r="C14" s="13" t="s">
        <v>18</v>
      </c>
      <c r="D14" s="12"/>
      <c r="E14" s="153" t="s">
        <v>19</v>
      </c>
      <c r="F14" s="154"/>
      <c r="G14" s="13" t="s">
        <v>20</v>
      </c>
    </row>
    <row r="15" spans="1:7" ht="25.5" customHeight="1" x14ac:dyDescent="0.2">
      <c r="A15" s="5"/>
      <c r="B15" s="10" t="s">
        <v>21</v>
      </c>
      <c r="C15" s="19">
        <v>44374</v>
      </c>
      <c r="D15" s="12"/>
      <c r="E15" s="157" t="s">
        <v>22</v>
      </c>
      <c r="F15" s="158"/>
      <c r="G15" s="15" t="s">
        <v>23</v>
      </c>
    </row>
    <row r="16" spans="1:7" ht="12" customHeight="1" x14ac:dyDescent="0.2">
      <c r="A16" s="2"/>
      <c r="B16" s="20"/>
      <c r="C16" s="21"/>
      <c r="D16" s="22"/>
      <c r="E16" s="23"/>
      <c r="F16" s="23"/>
      <c r="G16" s="24"/>
    </row>
    <row r="17" spans="1:7" ht="12" customHeight="1" x14ac:dyDescent="0.2">
      <c r="A17" s="25"/>
      <c r="B17" s="159" t="s">
        <v>24</v>
      </c>
      <c r="C17" s="160"/>
      <c r="D17" s="160"/>
      <c r="E17" s="160"/>
      <c r="F17" s="160"/>
      <c r="G17" s="160"/>
    </row>
    <row r="18" spans="1:7" ht="12" customHeight="1" x14ac:dyDescent="0.2">
      <c r="A18" s="2"/>
      <c r="B18" s="26"/>
      <c r="C18" s="27"/>
      <c r="D18" s="27"/>
      <c r="E18" s="27"/>
      <c r="F18" s="28"/>
      <c r="G18" s="28"/>
    </row>
    <row r="19" spans="1:7" ht="12" customHeight="1" x14ac:dyDescent="0.2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 x14ac:dyDescent="0.2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 x14ac:dyDescent="0.2">
      <c r="A21" s="25"/>
      <c r="B21" s="111" t="s">
        <v>32</v>
      </c>
      <c r="C21" s="106" t="s">
        <v>33</v>
      </c>
      <c r="D21" s="106">
        <v>6</v>
      </c>
      <c r="E21" s="106" t="s">
        <v>34</v>
      </c>
      <c r="F21" s="112">
        <v>20000</v>
      </c>
      <c r="G21" s="110">
        <f t="shared" ref="G21:G30" si="0">+D21*F21</f>
        <v>120000</v>
      </c>
    </row>
    <row r="22" spans="1:7" ht="12.75" customHeight="1" x14ac:dyDescent="0.2">
      <c r="A22" s="25"/>
      <c r="B22" s="113" t="s">
        <v>35</v>
      </c>
      <c r="C22" s="106" t="s">
        <v>33</v>
      </c>
      <c r="D22" s="106">
        <v>3</v>
      </c>
      <c r="E22" s="106" t="s">
        <v>36</v>
      </c>
      <c r="F22" s="112">
        <v>20000</v>
      </c>
      <c r="G22" s="110">
        <f t="shared" si="0"/>
        <v>60000</v>
      </c>
    </row>
    <row r="23" spans="1:7" ht="12.75" customHeight="1" x14ac:dyDescent="0.2">
      <c r="A23" s="25"/>
      <c r="B23" s="113" t="s">
        <v>37</v>
      </c>
      <c r="C23" s="106" t="s">
        <v>33</v>
      </c>
      <c r="D23" s="106">
        <v>3</v>
      </c>
      <c r="E23" s="106" t="s">
        <v>38</v>
      </c>
      <c r="F23" s="112">
        <v>20000</v>
      </c>
      <c r="G23" s="110">
        <f t="shared" si="0"/>
        <v>60000</v>
      </c>
    </row>
    <row r="24" spans="1:7" ht="12.75" customHeight="1" x14ac:dyDescent="0.2">
      <c r="A24" s="25"/>
      <c r="B24" s="113" t="s">
        <v>39</v>
      </c>
      <c r="C24" s="106" t="s">
        <v>33</v>
      </c>
      <c r="D24" s="106">
        <v>2</v>
      </c>
      <c r="E24" s="106" t="s">
        <v>40</v>
      </c>
      <c r="F24" s="112">
        <v>20000</v>
      </c>
      <c r="G24" s="110">
        <f t="shared" si="0"/>
        <v>40000</v>
      </c>
    </row>
    <row r="25" spans="1:7" ht="12.75" customHeight="1" x14ac:dyDescent="0.2">
      <c r="A25" s="25"/>
      <c r="B25" s="113" t="s">
        <v>41</v>
      </c>
      <c r="C25" s="106" t="s">
        <v>33</v>
      </c>
      <c r="D25" s="106">
        <v>3</v>
      </c>
      <c r="E25" s="106" t="s">
        <v>42</v>
      </c>
      <c r="F25" s="112">
        <v>20000</v>
      </c>
      <c r="G25" s="110">
        <f t="shared" si="0"/>
        <v>60000</v>
      </c>
    </row>
    <row r="26" spans="1:7" ht="12.75" customHeight="1" x14ac:dyDescent="0.2">
      <c r="A26" s="25"/>
      <c r="B26" s="113" t="s">
        <v>43</v>
      </c>
      <c r="C26" s="106" t="s">
        <v>33</v>
      </c>
      <c r="D26" s="106">
        <v>4</v>
      </c>
      <c r="E26" s="106" t="s">
        <v>44</v>
      </c>
      <c r="F26" s="112">
        <v>20000</v>
      </c>
      <c r="G26" s="110">
        <f t="shared" si="0"/>
        <v>80000</v>
      </c>
    </row>
    <row r="27" spans="1:7" ht="12.75" customHeight="1" x14ac:dyDescent="0.2">
      <c r="A27" s="25"/>
      <c r="B27" s="113" t="s">
        <v>45</v>
      </c>
      <c r="C27" s="106" t="s">
        <v>33</v>
      </c>
      <c r="D27" s="106">
        <v>2</v>
      </c>
      <c r="E27" s="106" t="s">
        <v>46</v>
      </c>
      <c r="F27" s="112">
        <v>20000</v>
      </c>
      <c r="G27" s="110">
        <f t="shared" si="0"/>
        <v>40000</v>
      </c>
    </row>
    <row r="28" spans="1:7" ht="12.75" customHeight="1" x14ac:dyDescent="0.2">
      <c r="A28" s="25"/>
      <c r="B28" s="113" t="s">
        <v>47</v>
      </c>
      <c r="C28" s="106" t="s">
        <v>33</v>
      </c>
      <c r="D28" s="106">
        <v>5</v>
      </c>
      <c r="E28" s="106" t="s">
        <v>48</v>
      </c>
      <c r="F28" s="112">
        <v>20000</v>
      </c>
      <c r="G28" s="110">
        <f t="shared" si="0"/>
        <v>100000</v>
      </c>
    </row>
    <row r="29" spans="1:7" ht="12.75" customHeight="1" x14ac:dyDescent="0.2">
      <c r="A29" s="25"/>
      <c r="B29" s="111" t="s">
        <v>49</v>
      </c>
      <c r="C29" s="106" t="s">
        <v>33</v>
      </c>
      <c r="D29" s="106">
        <v>4</v>
      </c>
      <c r="E29" s="106" t="s">
        <v>48</v>
      </c>
      <c r="F29" s="112">
        <v>20000</v>
      </c>
      <c r="G29" s="110">
        <f t="shared" si="0"/>
        <v>80000</v>
      </c>
    </row>
    <row r="30" spans="1:7" ht="12.75" customHeight="1" x14ac:dyDescent="0.2">
      <c r="A30" s="25"/>
      <c r="B30" s="113" t="s">
        <v>50</v>
      </c>
      <c r="C30" s="106" t="s">
        <v>33</v>
      </c>
      <c r="D30" s="106">
        <v>35</v>
      </c>
      <c r="E30" s="106" t="s">
        <v>51</v>
      </c>
      <c r="F30" s="112">
        <v>20000</v>
      </c>
      <c r="G30" s="110">
        <f t="shared" si="0"/>
        <v>700000</v>
      </c>
    </row>
    <row r="31" spans="1:7" ht="12.75" customHeight="1" x14ac:dyDescent="0.2">
      <c r="A31" s="25"/>
      <c r="B31" s="33" t="s">
        <v>52</v>
      </c>
      <c r="C31" s="34"/>
      <c r="D31" s="34"/>
      <c r="E31" s="34"/>
      <c r="F31" s="35"/>
      <c r="G31" s="150">
        <f>SUM(G21:G30)</f>
        <v>1340000</v>
      </c>
    </row>
    <row r="32" spans="1:7" ht="12" customHeight="1" x14ac:dyDescent="0.2">
      <c r="A32" s="2"/>
      <c r="B32" s="26"/>
      <c r="C32" s="28"/>
      <c r="D32" s="28"/>
      <c r="E32" s="28"/>
      <c r="F32" s="36"/>
      <c r="G32" s="36"/>
    </row>
    <row r="33" spans="1:11" ht="12" customHeight="1" x14ac:dyDescent="0.2">
      <c r="A33" s="5"/>
      <c r="B33" s="37" t="s">
        <v>53</v>
      </c>
      <c r="C33" s="38"/>
      <c r="D33" s="39"/>
      <c r="E33" s="39"/>
      <c r="F33" s="40"/>
      <c r="G33" s="40"/>
    </row>
    <row r="34" spans="1:11" ht="24" customHeight="1" x14ac:dyDescent="0.2">
      <c r="A34" s="5"/>
      <c r="B34" s="41" t="s">
        <v>26</v>
      </c>
      <c r="C34" s="42" t="s">
        <v>27</v>
      </c>
      <c r="D34" s="42" t="s">
        <v>28</v>
      </c>
      <c r="E34" s="41" t="s">
        <v>29</v>
      </c>
      <c r="F34" s="42" t="s">
        <v>30</v>
      </c>
      <c r="G34" s="41" t="s">
        <v>31</v>
      </c>
    </row>
    <row r="35" spans="1:11" ht="12" customHeight="1" x14ac:dyDescent="0.2">
      <c r="A35" s="5"/>
      <c r="B35" s="43"/>
      <c r="C35" s="44"/>
      <c r="D35" s="44"/>
      <c r="E35" s="44"/>
      <c r="F35" s="94"/>
      <c r="G35" s="94"/>
    </row>
    <row r="36" spans="1:11" ht="12" customHeight="1" x14ac:dyDescent="0.2">
      <c r="A36" s="5"/>
      <c r="B36" s="45" t="s">
        <v>54</v>
      </c>
      <c r="C36" s="46"/>
      <c r="D36" s="46"/>
      <c r="E36" s="46"/>
      <c r="F36" s="47"/>
      <c r="G36" s="95">
        <f>SUM(G35)</f>
        <v>0</v>
      </c>
    </row>
    <row r="37" spans="1:11" ht="12" customHeight="1" x14ac:dyDescent="0.2">
      <c r="A37" s="2"/>
      <c r="B37" s="48"/>
      <c r="C37" s="49"/>
      <c r="D37" s="49"/>
      <c r="E37" s="49"/>
      <c r="F37" s="50"/>
      <c r="G37" s="50"/>
    </row>
    <row r="38" spans="1:11" ht="12" customHeight="1" x14ac:dyDescent="0.2">
      <c r="A38" s="5"/>
      <c r="B38" s="37" t="s">
        <v>55</v>
      </c>
      <c r="C38" s="38"/>
      <c r="D38" s="39"/>
      <c r="E38" s="39"/>
      <c r="F38" s="40"/>
      <c r="G38" s="40"/>
    </row>
    <row r="39" spans="1:11" ht="24" customHeight="1" x14ac:dyDescent="0.2">
      <c r="A39" s="5"/>
      <c r="B39" s="51" t="s">
        <v>26</v>
      </c>
      <c r="C39" s="51" t="s">
        <v>27</v>
      </c>
      <c r="D39" s="51" t="s">
        <v>28</v>
      </c>
      <c r="E39" s="51" t="s">
        <v>29</v>
      </c>
      <c r="F39" s="52" t="s">
        <v>30</v>
      </c>
      <c r="G39" s="51" t="s">
        <v>31</v>
      </c>
    </row>
    <row r="40" spans="1:11" ht="12.75" customHeight="1" x14ac:dyDescent="0.2">
      <c r="A40" s="25"/>
      <c r="B40" s="108" t="s">
        <v>56</v>
      </c>
      <c r="C40" s="107" t="s">
        <v>57</v>
      </c>
      <c r="D40" s="106">
        <v>0.5</v>
      </c>
      <c r="E40" s="109" t="s">
        <v>58</v>
      </c>
      <c r="F40" s="105">
        <v>160000</v>
      </c>
      <c r="G40" s="110">
        <f>+D40*F40</f>
        <v>80000</v>
      </c>
    </row>
    <row r="41" spans="1:11" ht="12.75" customHeight="1" x14ac:dyDescent="0.2">
      <c r="A41" s="5"/>
      <c r="B41" s="53" t="s">
        <v>59</v>
      </c>
      <c r="C41" s="54"/>
      <c r="D41" s="54"/>
      <c r="E41" s="54"/>
      <c r="F41" s="55"/>
      <c r="G41" s="56">
        <f>SUM(G40:G40)</f>
        <v>80000</v>
      </c>
    </row>
    <row r="42" spans="1:11" ht="12" customHeight="1" x14ac:dyDescent="0.2">
      <c r="A42" s="2"/>
      <c r="B42" s="48"/>
      <c r="C42" s="49"/>
      <c r="D42" s="49"/>
      <c r="E42" s="49"/>
      <c r="F42" s="50"/>
      <c r="G42" s="50"/>
    </row>
    <row r="43" spans="1:11" ht="12" customHeight="1" x14ac:dyDescent="0.2">
      <c r="A43" s="5"/>
      <c r="B43" s="37" t="s">
        <v>60</v>
      </c>
      <c r="C43" s="38"/>
      <c r="D43" s="39"/>
      <c r="E43" s="39"/>
      <c r="F43" s="40"/>
      <c r="G43" s="40"/>
    </row>
    <row r="44" spans="1:11" ht="24" customHeight="1" x14ac:dyDescent="0.2">
      <c r="A44" s="5"/>
      <c r="B44" s="52" t="s">
        <v>61</v>
      </c>
      <c r="C44" s="52" t="s">
        <v>62</v>
      </c>
      <c r="D44" s="52" t="s">
        <v>63</v>
      </c>
      <c r="E44" s="52" t="s">
        <v>29</v>
      </c>
      <c r="F44" s="52" t="s">
        <v>30</v>
      </c>
      <c r="G44" s="52" t="s">
        <v>31</v>
      </c>
      <c r="K44" s="93"/>
    </row>
    <row r="45" spans="1:11" ht="12.75" customHeight="1" x14ac:dyDescent="0.2">
      <c r="A45" s="25"/>
      <c r="B45" s="114" t="s">
        <v>64</v>
      </c>
      <c r="C45" s="115"/>
      <c r="D45" s="116"/>
      <c r="E45" s="116"/>
      <c r="F45" s="115"/>
      <c r="G45" s="117"/>
      <c r="K45" s="93"/>
    </row>
    <row r="46" spans="1:11" ht="12.75" customHeight="1" x14ac:dyDescent="0.2">
      <c r="A46" s="25"/>
      <c r="B46" s="118" t="s">
        <v>65</v>
      </c>
      <c r="C46" s="119" t="s">
        <v>66</v>
      </c>
      <c r="D46" s="119">
        <v>160</v>
      </c>
      <c r="E46" s="119" t="s">
        <v>67</v>
      </c>
      <c r="F46" s="120">
        <v>1100</v>
      </c>
      <c r="G46" s="110">
        <f t="shared" ref="G46:G50" si="1">+D46*F46</f>
        <v>176000</v>
      </c>
    </row>
    <row r="47" spans="1:11" ht="12.75" customHeight="1" x14ac:dyDescent="0.2">
      <c r="A47" s="25"/>
      <c r="B47" s="118" t="s">
        <v>68</v>
      </c>
      <c r="C47" s="119" t="s">
        <v>66</v>
      </c>
      <c r="D47" s="119">
        <v>120</v>
      </c>
      <c r="E47" s="119" t="s">
        <v>69</v>
      </c>
      <c r="F47" s="120">
        <v>1200</v>
      </c>
      <c r="G47" s="110">
        <f t="shared" si="1"/>
        <v>144000</v>
      </c>
    </row>
    <row r="48" spans="1:11" ht="12.75" customHeight="1" x14ac:dyDescent="0.2">
      <c r="A48" s="25"/>
      <c r="B48" s="118" t="s">
        <v>70</v>
      </c>
      <c r="C48" s="119" t="s">
        <v>66</v>
      </c>
      <c r="D48" s="119">
        <v>500</v>
      </c>
      <c r="E48" s="119" t="s">
        <v>67</v>
      </c>
      <c r="F48" s="120">
        <v>140</v>
      </c>
      <c r="G48" s="110">
        <f t="shared" si="1"/>
        <v>70000</v>
      </c>
    </row>
    <row r="49" spans="1:7" ht="12.75" customHeight="1" x14ac:dyDescent="0.2">
      <c r="A49" s="25"/>
      <c r="B49" s="118" t="s">
        <v>71</v>
      </c>
      <c r="C49" s="119" t="s">
        <v>72</v>
      </c>
      <c r="D49" s="119">
        <v>2</v>
      </c>
      <c r="E49" s="119" t="s">
        <v>73</v>
      </c>
      <c r="F49" s="120">
        <v>16180</v>
      </c>
      <c r="G49" s="110">
        <f t="shared" si="1"/>
        <v>32360</v>
      </c>
    </row>
    <row r="50" spans="1:7" ht="12.75" customHeight="1" x14ac:dyDescent="0.2">
      <c r="A50" s="25"/>
      <c r="B50" s="118" t="s">
        <v>74</v>
      </c>
      <c r="C50" s="119" t="s">
        <v>72</v>
      </c>
      <c r="D50" s="119">
        <v>2</v>
      </c>
      <c r="E50" s="119" t="s">
        <v>73</v>
      </c>
      <c r="F50" s="120">
        <v>39060</v>
      </c>
      <c r="G50" s="110">
        <f t="shared" si="1"/>
        <v>78120</v>
      </c>
    </row>
    <row r="51" spans="1:7" ht="12.75" customHeight="1" x14ac:dyDescent="0.2">
      <c r="A51" s="25"/>
      <c r="B51" s="114" t="s">
        <v>75</v>
      </c>
      <c r="C51" s="119"/>
      <c r="D51" s="119"/>
      <c r="E51" s="119"/>
      <c r="F51" s="120"/>
      <c r="G51" s="121"/>
    </row>
    <row r="52" spans="1:7" ht="12.75" customHeight="1" x14ac:dyDescent="0.2">
      <c r="A52" s="25"/>
      <c r="B52" s="118" t="s">
        <v>76</v>
      </c>
      <c r="C52" s="119" t="s">
        <v>72</v>
      </c>
      <c r="D52" s="119">
        <v>1</v>
      </c>
      <c r="E52" s="119" t="s">
        <v>42</v>
      </c>
      <c r="F52" s="120">
        <v>106000</v>
      </c>
      <c r="G52" s="121">
        <v>106000</v>
      </c>
    </row>
    <row r="53" spans="1:7" ht="12.75" customHeight="1" x14ac:dyDescent="0.2">
      <c r="A53" s="25"/>
      <c r="B53" s="114" t="s">
        <v>77</v>
      </c>
      <c r="C53" s="119"/>
      <c r="D53" s="119"/>
      <c r="E53" s="119"/>
      <c r="F53" s="120"/>
      <c r="G53" s="121"/>
    </row>
    <row r="54" spans="1:7" ht="12.75" customHeight="1" x14ac:dyDescent="0.2">
      <c r="A54" s="25"/>
      <c r="B54" s="118" t="s">
        <v>78</v>
      </c>
      <c r="C54" s="119" t="s">
        <v>72</v>
      </c>
      <c r="D54" s="119">
        <v>4</v>
      </c>
      <c r="E54" s="119" t="s">
        <v>36</v>
      </c>
      <c r="F54" s="120">
        <v>16990</v>
      </c>
      <c r="G54" s="121">
        <f>+D54*F54</f>
        <v>67960</v>
      </c>
    </row>
    <row r="55" spans="1:7" ht="12.75" customHeight="1" x14ac:dyDescent="0.2">
      <c r="A55" s="25"/>
      <c r="B55" s="114" t="s">
        <v>79</v>
      </c>
      <c r="C55" s="119"/>
      <c r="D55" s="119"/>
      <c r="E55" s="119"/>
      <c r="F55" s="120"/>
      <c r="G55" s="121"/>
    </row>
    <row r="56" spans="1:7" ht="12.75" customHeight="1" x14ac:dyDescent="0.2">
      <c r="A56" s="25"/>
      <c r="B56" s="118" t="s">
        <v>80</v>
      </c>
      <c r="C56" s="119" t="s">
        <v>72</v>
      </c>
      <c r="D56" s="119">
        <v>1</v>
      </c>
      <c r="E56" s="119" t="s">
        <v>40</v>
      </c>
      <c r="F56" s="120">
        <v>16000</v>
      </c>
      <c r="G56" s="121">
        <f>+D56*F56</f>
        <v>16000</v>
      </c>
    </row>
    <row r="57" spans="1:7" ht="12.75" customHeight="1" x14ac:dyDescent="0.2">
      <c r="A57" s="25"/>
      <c r="B57" s="118" t="s">
        <v>81</v>
      </c>
      <c r="C57" s="119" t="s">
        <v>72</v>
      </c>
      <c r="D57" s="119">
        <v>4</v>
      </c>
      <c r="E57" s="119" t="s">
        <v>40</v>
      </c>
      <c r="F57" s="120">
        <v>3500</v>
      </c>
      <c r="G57" s="121">
        <f>+D57*F57</f>
        <v>14000</v>
      </c>
    </row>
    <row r="58" spans="1:7" ht="13.5" customHeight="1" x14ac:dyDescent="0.2">
      <c r="A58" s="5"/>
      <c r="B58" s="57" t="s">
        <v>82</v>
      </c>
      <c r="C58" s="58"/>
      <c r="D58" s="58"/>
      <c r="E58" s="58"/>
      <c r="F58" s="59"/>
      <c r="G58" s="60">
        <f>SUM(G45:G57)</f>
        <v>704440</v>
      </c>
    </row>
    <row r="59" spans="1:7" ht="12" customHeight="1" x14ac:dyDescent="0.2">
      <c r="A59" s="2"/>
      <c r="B59" s="48"/>
      <c r="C59" s="49"/>
      <c r="D59" s="49"/>
      <c r="E59" s="61"/>
      <c r="F59" s="50"/>
      <c r="G59" s="50"/>
    </row>
    <row r="60" spans="1:7" ht="12" customHeight="1" x14ac:dyDescent="0.2">
      <c r="A60" s="5"/>
      <c r="B60" s="37" t="s">
        <v>83</v>
      </c>
      <c r="C60" s="38"/>
      <c r="D60" s="39"/>
      <c r="E60" s="39"/>
      <c r="F60" s="40"/>
      <c r="G60" s="40"/>
    </row>
    <row r="61" spans="1:7" ht="24" customHeight="1" x14ac:dyDescent="0.2">
      <c r="A61" s="5"/>
      <c r="B61" s="51" t="s">
        <v>84</v>
      </c>
      <c r="C61" s="52" t="s">
        <v>62</v>
      </c>
      <c r="D61" s="52" t="s">
        <v>63</v>
      </c>
      <c r="E61" s="51" t="s">
        <v>29</v>
      </c>
      <c r="F61" s="52" t="s">
        <v>30</v>
      </c>
      <c r="G61" s="51" t="s">
        <v>31</v>
      </c>
    </row>
    <row r="62" spans="1:7" ht="12.75" customHeight="1" x14ac:dyDescent="0.2">
      <c r="A62" s="25"/>
      <c r="B62" s="96" t="s">
        <v>85</v>
      </c>
      <c r="C62" s="97" t="s">
        <v>62</v>
      </c>
      <c r="D62" s="98">
        <v>2</v>
      </c>
      <c r="E62" s="99" t="s">
        <v>86</v>
      </c>
      <c r="F62" s="100">
        <v>50000</v>
      </c>
      <c r="G62" s="98">
        <f>(D62*F62)</f>
        <v>100000</v>
      </c>
    </row>
    <row r="63" spans="1:7" ht="13.5" customHeight="1" x14ac:dyDescent="0.2">
      <c r="A63" s="5"/>
      <c r="B63" s="101" t="s">
        <v>87</v>
      </c>
      <c r="C63" s="102"/>
      <c r="D63" s="102"/>
      <c r="E63" s="102"/>
      <c r="F63" s="103"/>
      <c r="G63" s="104">
        <f>SUM(G62)</f>
        <v>100000</v>
      </c>
    </row>
    <row r="64" spans="1:7" ht="12" customHeight="1" x14ac:dyDescent="0.2">
      <c r="A64" s="2"/>
      <c r="B64" s="71"/>
      <c r="C64" s="71"/>
      <c r="D64" s="71"/>
      <c r="E64" s="71"/>
      <c r="F64" s="72"/>
      <c r="G64" s="72"/>
    </row>
    <row r="65" spans="1:7" ht="12" customHeight="1" x14ac:dyDescent="0.2">
      <c r="A65" s="68"/>
      <c r="B65" s="73" t="s">
        <v>88</v>
      </c>
      <c r="C65" s="74"/>
      <c r="D65" s="74"/>
      <c r="E65" s="74"/>
      <c r="F65" s="74"/>
      <c r="G65" s="75">
        <f>G31+G36+G41+G58+G63</f>
        <v>2224440</v>
      </c>
    </row>
    <row r="66" spans="1:7" ht="12" customHeight="1" x14ac:dyDescent="0.2">
      <c r="A66" s="68"/>
      <c r="B66" s="76" t="s">
        <v>89</v>
      </c>
      <c r="C66" s="63"/>
      <c r="D66" s="63"/>
      <c r="E66" s="63"/>
      <c r="F66" s="63"/>
      <c r="G66" s="77">
        <f>G65*0.05</f>
        <v>111222</v>
      </c>
    </row>
    <row r="67" spans="1:7" ht="12" customHeight="1" x14ac:dyDescent="0.2">
      <c r="A67" s="68"/>
      <c r="B67" s="78" t="s">
        <v>90</v>
      </c>
      <c r="C67" s="62"/>
      <c r="D67" s="62"/>
      <c r="E67" s="62"/>
      <c r="F67" s="62"/>
      <c r="G67" s="79">
        <f>G66+G65</f>
        <v>2335662</v>
      </c>
    </row>
    <row r="68" spans="1:7" ht="12" customHeight="1" x14ac:dyDescent="0.2">
      <c r="A68" s="68"/>
      <c r="B68" s="76" t="s">
        <v>91</v>
      </c>
      <c r="C68" s="63"/>
      <c r="D68" s="63"/>
      <c r="E68" s="63"/>
      <c r="F68" s="63"/>
      <c r="G68" s="77">
        <f>G12</f>
        <v>2450000</v>
      </c>
    </row>
    <row r="69" spans="1:7" ht="12" customHeight="1" x14ac:dyDescent="0.2">
      <c r="A69" s="68"/>
      <c r="B69" s="80" t="s">
        <v>92</v>
      </c>
      <c r="C69" s="81"/>
      <c r="D69" s="81"/>
      <c r="E69" s="81"/>
      <c r="F69" s="81"/>
      <c r="G69" s="82">
        <f>G68-G67</f>
        <v>114338</v>
      </c>
    </row>
    <row r="70" spans="1:7" ht="12" customHeight="1" x14ac:dyDescent="0.2">
      <c r="A70" s="68"/>
      <c r="B70" s="69" t="s">
        <v>93</v>
      </c>
      <c r="C70" s="70"/>
      <c r="D70" s="70"/>
      <c r="E70" s="70"/>
      <c r="F70" s="70"/>
      <c r="G70" s="65"/>
    </row>
    <row r="71" spans="1:7" ht="12.75" customHeight="1" thickBot="1" x14ac:dyDescent="0.25">
      <c r="A71" s="68"/>
      <c r="B71" s="83"/>
      <c r="C71" s="70"/>
      <c r="D71" s="70"/>
      <c r="E71" s="70"/>
      <c r="F71" s="70"/>
      <c r="G71" s="65"/>
    </row>
    <row r="72" spans="1:7" ht="12" customHeight="1" x14ac:dyDescent="0.2">
      <c r="A72" s="68"/>
      <c r="B72" s="85" t="s">
        <v>94</v>
      </c>
      <c r="C72" s="86"/>
      <c r="D72" s="86"/>
      <c r="E72" s="86"/>
      <c r="F72" s="87"/>
      <c r="G72" s="65"/>
    </row>
    <row r="73" spans="1:7" ht="12" customHeight="1" x14ac:dyDescent="0.2">
      <c r="A73" s="68"/>
      <c r="B73" s="88" t="s">
        <v>95</v>
      </c>
      <c r="C73" s="67"/>
      <c r="D73" s="67"/>
      <c r="E73" s="67"/>
      <c r="F73" s="89"/>
      <c r="G73" s="65"/>
    </row>
    <row r="74" spans="1:7" ht="12" customHeight="1" x14ac:dyDescent="0.2">
      <c r="A74" s="68"/>
      <c r="B74" s="88" t="s">
        <v>96</v>
      </c>
      <c r="C74" s="67"/>
      <c r="D74" s="67"/>
      <c r="E74" s="67"/>
      <c r="F74" s="89"/>
      <c r="G74" s="65"/>
    </row>
    <row r="75" spans="1:7" ht="12" customHeight="1" x14ac:dyDescent="0.2">
      <c r="A75" s="68"/>
      <c r="B75" s="88" t="s">
        <v>97</v>
      </c>
      <c r="C75" s="67"/>
      <c r="D75" s="67"/>
      <c r="E75" s="67"/>
      <c r="F75" s="89"/>
      <c r="G75" s="65"/>
    </row>
    <row r="76" spans="1:7" ht="12" customHeight="1" x14ac:dyDescent="0.2">
      <c r="A76" s="68"/>
      <c r="B76" s="88" t="s">
        <v>98</v>
      </c>
      <c r="C76" s="67"/>
      <c r="D76" s="67"/>
      <c r="E76" s="67"/>
      <c r="F76" s="89"/>
      <c r="G76" s="65"/>
    </row>
    <row r="77" spans="1:7" ht="12" customHeight="1" x14ac:dyDescent="0.2">
      <c r="A77" s="68"/>
      <c r="B77" s="88" t="s">
        <v>99</v>
      </c>
      <c r="C77" s="67"/>
      <c r="D77" s="67"/>
      <c r="E77" s="67"/>
      <c r="F77" s="89"/>
      <c r="G77" s="65"/>
    </row>
    <row r="78" spans="1:7" ht="12.75" customHeight="1" thickBot="1" x14ac:dyDescent="0.25">
      <c r="A78" s="68"/>
      <c r="B78" s="90" t="s">
        <v>100</v>
      </c>
      <c r="C78" s="91"/>
      <c r="D78" s="91"/>
      <c r="E78" s="91"/>
      <c r="F78" s="92"/>
      <c r="G78" s="65"/>
    </row>
    <row r="79" spans="1:7" ht="12.75" customHeight="1" x14ac:dyDescent="0.2">
      <c r="A79" s="68"/>
      <c r="B79" s="84"/>
      <c r="C79" s="67"/>
      <c r="D79" s="67"/>
      <c r="E79" s="67"/>
      <c r="F79" s="67"/>
      <c r="G79" s="65"/>
    </row>
    <row r="80" spans="1:7" ht="15" customHeight="1" thickBot="1" x14ac:dyDescent="0.25">
      <c r="A80" s="68"/>
      <c r="B80" s="151" t="s">
        <v>101</v>
      </c>
      <c r="C80" s="152"/>
      <c r="D80" s="122"/>
      <c r="E80" s="123"/>
      <c r="F80" s="123"/>
      <c r="G80" s="65"/>
    </row>
    <row r="81" spans="1:7" ht="12" customHeight="1" x14ac:dyDescent="0.2">
      <c r="A81" s="68"/>
      <c r="B81" s="124" t="s">
        <v>84</v>
      </c>
      <c r="C81" s="125" t="s">
        <v>102</v>
      </c>
      <c r="D81" s="126" t="s">
        <v>103</v>
      </c>
      <c r="E81" s="123"/>
      <c r="F81" s="123"/>
      <c r="G81" s="65"/>
    </row>
    <row r="82" spans="1:7" ht="12" customHeight="1" x14ac:dyDescent="0.2">
      <c r="A82" s="68"/>
      <c r="B82" s="127" t="s">
        <v>104</v>
      </c>
      <c r="C82" s="128">
        <f>G31</f>
        <v>1340000</v>
      </c>
      <c r="D82" s="129">
        <f>(C82/C88)</f>
        <v>0.57371314856344802</v>
      </c>
      <c r="E82" s="123"/>
      <c r="F82" s="123"/>
      <c r="G82" s="65"/>
    </row>
    <row r="83" spans="1:7" ht="12" customHeight="1" x14ac:dyDescent="0.2">
      <c r="A83" s="68"/>
      <c r="B83" s="127" t="s">
        <v>105</v>
      </c>
      <c r="C83" s="128">
        <f>G36</f>
        <v>0</v>
      </c>
      <c r="D83" s="129">
        <v>0</v>
      </c>
      <c r="E83" s="123"/>
      <c r="F83" s="123"/>
      <c r="G83" s="65"/>
    </row>
    <row r="84" spans="1:7" ht="12" customHeight="1" x14ac:dyDescent="0.2">
      <c r="A84" s="68"/>
      <c r="B84" s="127" t="s">
        <v>106</v>
      </c>
      <c r="C84" s="128">
        <f>G41</f>
        <v>80000</v>
      </c>
      <c r="D84" s="129">
        <f>(C84/C88)</f>
        <v>3.4251531257519278E-2</v>
      </c>
      <c r="E84" s="123"/>
      <c r="F84" s="123"/>
      <c r="G84" s="65"/>
    </row>
    <row r="85" spans="1:7" ht="12" customHeight="1" x14ac:dyDescent="0.2">
      <c r="A85" s="68"/>
      <c r="B85" s="127" t="s">
        <v>61</v>
      </c>
      <c r="C85" s="128">
        <f>G58</f>
        <v>704440</v>
      </c>
      <c r="D85" s="129">
        <f>(C85/C88)</f>
        <v>0.30160185848808602</v>
      </c>
      <c r="E85" s="123"/>
      <c r="F85" s="123"/>
      <c r="G85" s="65"/>
    </row>
    <row r="86" spans="1:7" ht="12" customHeight="1" x14ac:dyDescent="0.2">
      <c r="A86" s="68"/>
      <c r="B86" s="127" t="s">
        <v>107</v>
      </c>
      <c r="C86" s="130">
        <f>G63</f>
        <v>100000</v>
      </c>
      <c r="D86" s="129">
        <f>(C86/C88)</f>
        <v>4.28144140718991E-2</v>
      </c>
      <c r="E86" s="131"/>
      <c r="F86" s="131"/>
      <c r="G86" s="65"/>
    </row>
    <row r="87" spans="1:7" ht="12" customHeight="1" x14ac:dyDescent="0.2">
      <c r="A87" s="68"/>
      <c r="B87" s="127" t="s">
        <v>108</v>
      </c>
      <c r="C87" s="130">
        <f>G66</f>
        <v>111222</v>
      </c>
      <c r="D87" s="129">
        <f>(C87/C88)</f>
        <v>4.7619047619047616E-2</v>
      </c>
      <c r="E87" s="131"/>
      <c r="F87" s="131"/>
      <c r="G87" s="65"/>
    </row>
    <row r="88" spans="1:7" ht="12.75" customHeight="1" thickBot="1" x14ac:dyDescent="0.25">
      <c r="A88" s="68"/>
      <c r="B88" s="132" t="s">
        <v>109</v>
      </c>
      <c r="C88" s="133">
        <f>SUM(C82:C87)</f>
        <v>2335662</v>
      </c>
      <c r="D88" s="134">
        <f>SUM(D82:D87)</f>
        <v>1</v>
      </c>
      <c r="E88" s="131"/>
      <c r="F88" s="131"/>
      <c r="G88" s="65"/>
    </row>
    <row r="89" spans="1:7" ht="12" customHeight="1" x14ac:dyDescent="0.2">
      <c r="A89" s="68"/>
      <c r="B89" s="135"/>
      <c r="C89" s="136"/>
      <c r="D89" s="136"/>
      <c r="E89" s="136"/>
      <c r="F89" s="136"/>
      <c r="G89" s="65"/>
    </row>
    <row r="90" spans="1:7" ht="12.75" customHeight="1" x14ac:dyDescent="0.2">
      <c r="A90" s="68"/>
      <c r="B90" s="137"/>
      <c r="C90" s="136"/>
      <c r="D90" s="136"/>
      <c r="E90" s="136"/>
      <c r="F90" s="136"/>
      <c r="G90" s="65"/>
    </row>
    <row r="91" spans="1:7" ht="12" customHeight="1" thickBot="1" x14ac:dyDescent="0.25">
      <c r="A91" s="64"/>
      <c r="B91" s="138"/>
      <c r="C91" s="139" t="s">
        <v>110</v>
      </c>
      <c r="D91" s="140"/>
      <c r="E91" s="141"/>
      <c r="F91" s="142"/>
      <c r="G91" s="65"/>
    </row>
    <row r="92" spans="1:7" ht="12" customHeight="1" x14ac:dyDescent="0.2">
      <c r="A92" s="68"/>
      <c r="B92" s="143" t="s">
        <v>111</v>
      </c>
      <c r="C92" s="144">
        <v>6800</v>
      </c>
      <c r="D92" s="144">
        <v>7000</v>
      </c>
      <c r="E92" s="145">
        <v>7200</v>
      </c>
      <c r="F92" s="146"/>
      <c r="G92" s="66"/>
    </row>
    <row r="93" spans="1:7" ht="12.75" customHeight="1" thickBot="1" x14ac:dyDescent="0.25">
      <c r="A93" s="68"/>
      <c r="B93" s="132" t="s">
        <v>112</v>
      </c>
      <c r="C93" s="133">
        <f>(G67/C92)</f>
        <v>343.47970588235296</v>
      </c>
      <c r="D93" s="133">
        <f>(G67/D92)</f>
        <v>333.666</v>
      </c>
      <c r="E93" s="147">
        <f>(G67/E92)</f>
        <v>324.39749999999998</v>
      </c>
      <c r="F93" s="146"/>
      <c r="G93" s="66"/>
    </row>
    <row r="94" spans="1:7" ht="15.5" customHeight="1" x14ac:dyDescent="0.2">
      <c r="A94" s="68"/>
      <c r="B94" s="148" t="s">
        <v>113</v>
      </c>
      <c r="C94" s="149"/>
      <c r="D94" s="149"/>
      <c r="E94" s="149"/>
      <c r="F94" s="149"/>
      <c r="G94" s="67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 PALOMA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Rodolfo Torres G.</cp:lastModifiedBy>
  <cp:revision/>
  <dcterms:created xsi:type="dcterms:W3CDTF">2020-11-27T12:49:26Z</dcterms:created>
  <dcterms:modified xsi:type="dcterms:W3CDTF">2022-06-28T00:35:49Z</dcterms:modified>
  <cp:category/>
  <cp:contentStatus/>
</cp:coreProperties>
</file>