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ANCAGUA 3\"/>
    </mc:Choice>
  </mc:AlternateContent>
  <bookViews>
    <workbookView xWindow="-120" yWindow="-120" windowWidth="20730" windowHeight="11160"/>
  </bookViews>
  <sheets>
    <sheet name="CEREZO" sheetId="1" r:id="rId1"/>
  </sheets>
  <definedNames>
    <definedName name="_xlnm.Print_Area" localSheetId="0">CEREZO!$B$2:$G$104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72" i="1" l="1"/>
  <c r="G73" i="1" s="1"/>
  <c r="G67" i="1"/>
  <c r="G66" i="1"/>
  <c r="G65" i="1"/>
  <c r="G63" i="1"/>
  <c r="G61" i="1"/>
  <c r="G59" i="1"/>
  <c r="G58" i="1"/>
  <c r="G57" i="1"/>
  <c r="G56" i="1"/>
  <c r="G54" i="1"/>
  <c r="G53" i="1"/>
  <c r="G52" i="1"/>
  <c r="G51" i="1"/>
  <c r="G50" i="1"/>
  <c r="G49" i="1"/>
  <c r="G42" i="1"/>
  <c r="G41" i="1"/>
  <c r="G40" i="1"/>
  <c r="G39" i="1"/>
  <c r="G38" i="1"/>
  <c r="G37" i="1"/>
  <c r="G36" i="1"/>
  <c r="G26" i="1"/>
  <c r="G25" i="1"/>
  <c r="G24" i="1"/>
  <c r="G23" i="1"/>
  <c r="G22" i="1"/>
  <c r="G21" i="1"/>
  <c r="G27" i="1" l="1"/>
  <c r="G68" i="1"/>
  <c r="G44" i="1" l="1"/>
  <c r="G75" i="1" s="1"/>
  <c r="D102" i="1" l="1"/>
  <c r="C94" i="1"/>
  <c r="C95" i="1" l="1"/>
  <c r="C92" i="1"/>
  <c r="C96" i="1"/>
  <c r="C93" i="1" l="1"/>
  <c r="G78" i="1"/>
  <c r="G76" i="1" l="1"/>
  <c r="C97" i="1" s="1"/>
  <c r="G77" i="1" l="1"/>
  <c r="D103" i="1" s="1"/>
  <c r="C98" i="1"/>
  <c r="D92" i="1" s="1"/>
  <c r="C103" i="1" l="1"/>
  <c r="E103" i="1"/>
  <c r="G79" i="1"/>
  <c r="D97" i="1"/>
  <c r="D95" i="1"/>
  <c r="D96" i="1"/>
  <c r="D94" i="1"/>
  <c r="D98" i="1" l="1"/>
</calcChain>
</file>

<file path=xl/sharedStrings.xml><?xml version="1.0" encoding="utf-8"?>
<sst xmlns="http://schemas.openxmlformats.org/spreadsheetml/2006/main" count="192" uniqueCount="124">
  <si>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</si>
  <si>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</si>
  <si>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</si>
  <si>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</si>
  <si>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</si>
  <si>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</si>
  <si>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</si>
  <si>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</si>
  <si>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</si>
  <si>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</si>
  <si>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</si>
  <si>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</si>
  <si>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</si>
  <si>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</si>
  <si>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</si>
  <si>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</si>
  <si>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</si>
  <si>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</si>
  <si>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</si>
  <si>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</si>
  <si>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</si>
  <si>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</si>
  <si>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</si>
  <si>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</si>
  <si>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</si>
  <si>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</si>
  <si>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</si>
  <si>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</si>
  <si>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</si>
  <si>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</si>
  <si>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</si>
  <si>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</si>
  <si>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</si>
  <si>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</si>
  <si>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</si>
  <si>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</si>
  <si>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</si>
  <si>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</si>
  <si>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</si>
  <si>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</si>
  <si>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</si>
  <si>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</si>
  <si>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</si>
  <si>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</si>
  <si>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</si>
  <si>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</si>
  <si>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</si>
  <si>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</si>
  <si>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</si>
  <si>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</si>
  <si>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</si>
  <si>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</si>
  <si>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</si>
  <si>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</si>
  <si>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</si>
  <si>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</si>
  <si>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</si>
  <si>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</si>
  <si>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</si>
  <si>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kg</t>
  </si>
  <si>
    <t>Lib. B. O'Higgins</t>
  </si>
  <si>
    <t>Rancagua</t>
  </si>
  <si>
    <t>Todas</t>
  </si>
  <si>
    <t>FUNGICIDAS</t>
  </si>
  <si>
    <t>FERTILIZANTES</t>
  </si>
  <si>
    <t>lt</t>
  </si>
  <si>
    <t>Poda</t>
  </si>
  <si>
    <t>Control de malezas</t>
  </si>
  <si>
    <t>Enero - Diciembre</t>
  </si>
  <si>
    <t>Octubre - Mayo</t>
  </si>
  <si>
    <t>Surqueadura</t>
  </si>
  <si>
    <t>Triturar residuos de poda</t>
  </si>
  <si>
    <t>Julio</t>
  </si>
  <si>
    <t>Incorporar residuos (rastra)</t>
  </si>
  <si>
    <t>Agosto</t>
  </si>
  <si>
    <t>Cosecha, carro de arrastre</t>
  </si>
  <si>
    <t>Nebulizadora</t>
  </si>
  <si>
    <t>Urea</t>
  </si>
  <si>
    <t>Marzo - Noviembre</t>
  </si>
  <si>
    <t>Septiembre</t>
  </si>
  <si>
    <t>Abril - Agosto</t>
  </si>
  <si>
    <t>Roundup</t>
  </si>
  <si>
    <t>Karate</t>
  </si>
  <si>
    <t>Citroliv</t>
  </si>
  <si>
    <t>Septiembre - Marzo</t>
  </si>
  <si>
    <t>Lluvia extemporánea</t>
  </si>
  <si>
    <t>Enero - Marzo</t>
  </si>
  <si>
    <t>Septiembre - Diciembre</t>
  </si>
  <si>
    <t>Diciembre - Enero</t>
  </si>
  <si>
    <t>c/u</t>
  </si>
  <si>
    <t>CEREZO</t>
  </si>
  <si>
    <t>Medio</t>
  </si>
  <si>
    <t>Noviembre-Diciembre</t>
  </si>
  <si>
    <t>Exportación</t>
  </si>
  <si>
    <t>Raleo</t>
  </si>
  <si>
    <t>Riego (15 riegos en 8 meses)</t>
  </si>
  <si>
    <t>Cosecha</t>
  </si>
  <si>
    <t>Noviembre - Diciembre</t>
  </si>
  <si>
    <t>Varios</t>
  </si>
  <si>
    <t>Rastraje</t>
  </si>
  <si>
    <t>Boro Foliar</t>
  </si>
  <si>
    <t>Calcio foliar</t>
  </si>
  <si>
    <t>Potasio foliar</t>
  </si>
  <si>
    <t>Superfosfato triple</t>
  </si>
  <si>
    <t>Muriato de potasio</t>
  </si>
  <si>
    <t>Strepto Plus</t>
  </si>
  <si>
    <t>Nordox Super 75 WP</t>
  </si>
  <si>
    <t>Bravo 720</t>
  </si>
  <si>
    <t>Tebuconazol</t>
  </si>
  <si>
    <t>HERBICIDAS</t>
  </si>
  <si>
    <t>Paraquat</t>
  </si>
  <si>
    <t>Centurion</t>
  </si>
  <si>
    <t>Septiembre - Noviembre</t>
  </si>
  <si>
    <t>INSECTICIDAS</t>
  </si>
  <si>
    <t>Lorsban 4E</t>
  </si>
  <si>
    <t>Noviembre - Marzo</t>
  </si>
  <si>
    <t>Flete</t>
  </si>
  <si>
    <t>Noviembre - Enero</t>
  </si>
  <si>
    <t>RENDIMIENTO (kg/ha)</t>
  </si>
  <si>
    <t>PRECIO ESPERADO ($/kg)</t>
  </si>
  <si>
    <t>ESCENARIOS COSTO UNITARIO  ($/kg)</t>
  </si>
  <si>
    <t>Rendimiento kg/hà)</t>
  </si>
  <si>
    <t>Costo unitario ($/ kg) (*)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</si>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</sst>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.00_-;\-&quot;$&quot;\ * #,##0.00_-;_-&quot;$&quot;\ * &quot;-&quot;??_-;_-@_-"/>
    <numFmt numFmtId="168" formatCode="_-* #,##0_-;\-* #,##0_-;_-* &quot;-&quot;??_-;_-@_-"/>
    <numFmt numFmtId="169" formatCode="0.0"/>
  </numFmts>
  <fonts count="25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9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 applyNumberFormat="0" applyFill="0" applyBorder="0" applyProtection="0"/>
    <xf numFmtId="0" fontId="18" fillId="0" borderId="20"/>
    <xf numFmtId="43" fontId="19" fillId="0" borderId="0" applyFont="0" applyFill="0" applyBorder="0" applyAlignment="0" applyProtection="0"/>
    <xf numFmtId="164" fontId="18" fillId="0" borderId="20" applyFont="0" applyFill="0" applyBorder="0" applyAlignment="0" applyProtection="0"/>
    <xf numFmtId="167" fontId="18" fillId="0" borderId="20" applyFont="0" applyFill="0" applyBorder="0" applyAlignment="0" applyProtection="0"/>
    <xf numFmtId="167" fontId="19" fillId="0" borderId="20" applyFont="0" applyFill="0" applyBorder="0" applyAlignment="0" applyProtection="0"/>
    <xf numFmtId="0" fontId="18" fillId="0" borderId="20"/>
  </cellStyleXfs>
  <cellXfs count="19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4" fillId="6" borderId="20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166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 applyAlignment="1"/>
    <xf numFmtId="49" fontId="12" fillId="7" borderId="35" xfId="0" applyNumberFormat="1" applyFont="1" applyFill="1" applyBorder="1" applyAlignment="1">
      <alignment vertical="center"/>
    </xf>
    <xf numFmtId="166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 applyAlignment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 applyAlignment="1"/>
    <xf numFmtId="0" fontId="14" fillId="2" borderId="43" xfId="0" applyFont="1" applyFill="1" applyBorder="1" applyAlignment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 applyAlignment="1"/>
    <xf numFmtId="0" fontId="14" fillId="2" borderId="48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6" fontId="12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3" fontId="2" fillId="2" borderId="15" xfId="0" applyNumberFormat="1" applyFont="1" applyFill="1" applyBorder="1" applyAlignment="1">
      <alignment vertical="center"/>
    </xf>
    <xf numFmtId="49" fontId="1" fillId="3" borderId="5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5" fontId="1" fillId="2" borderId="20" xfId="0" applyNumberFormat="1" applyFont="1" applyFill="1" applyBorder="1" applyAlignment="1">
      <alignment horizontal="right" vertical="center"/>
    </xf>
    <xf numFmtId="165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2" fillId="2" borderId="53" xfId="0" applyFont="1" applyFill="1" applyBorder="1" applyAlignment="1"/>
    <xf numFmtId="0" fontId="2" fillId="2" borderId="54" xfId="0" applyFont="1" applyFill="1" applyBorder="1" applyAlignment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 applyAlignment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0" fillId="0" borderId="0" xfId="0" applyNumberFormat="1" applyFont="1" applyAlignment="1"/>
    <xf numFmtId="3" fontId="12" fillId="7" borderId="50" xfId="0" applyNumberFormat="1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/>
    <xf numFmtId="49" fontId="1" fillId="3" borderId="62" xfId="0" applyNumberFormat="1" applyFont="1" applyFill="1" applyBorder="1" applyAlignment="1">
      <alignment horizontal="center" vertical="center" wrapText="1"/>
    </xf>
    <xf numFmtId="0" fontId="4" fillId="2" borderId="63" xfId="0" applyFont="1" applyFill="1" applyBorder="1" applyAlignment="1"/>
    <xf numFmtId="0" fontId="2" fillId="2" borderId="64" xfId="0" applyFont="1" applyFill="1" applyBorder="1" applyAlignment="1">
      <alignment horizontal="right" wrapText="1"/>
    </xf>
    <xf numFmtId="49" fontId="1" fillId="3" borderId="65" xfId="0" applyNumberFormat="1" applyFont="1" applyFill="1" applyBorder="1" applyAlignment="1">
      <alignment horizontal="center" vertical="center"/>
    </xf>
    <xf numFmtId="49" fontId="1" fillId="3" borderId="65" xfId="0" applyNumberFormat="1" applyFont="1" applyFill="1" applyBorder="1" applyAlignment="1">
      <alignment horizontal="center" vertical="center" wrapText="1"/>
    </xf>
    <xf numFmtId="0" fontId="5" fillId="0" borderId="60" xfId="1" applyFont="1" applyFill="1" applyBorder="1" applyAlignment="1">
      <alignment wrapText="1"/>
    </xf>
    <xf numFmtId="0" fontId="5" fillId="0" borderId="60" xfId="0" applyFont="1" applyFill="1" applyBorder="1" applyAlignment="1">
      <alignment horizontal="center" wrapText="1"/>
    </xf>
    <xf numFmtId="3" fontId="5" fillId="0" borderId="60" xfId="4" applyNumberFormat="1" applyFont="1" applyFill="1" applyBorder="1" applyAlignment="1">
      <alignment horizontal="center" wrapText="1"/>
    </xf>
    <xf numFmtId="3" fontId="5" fillId="0" borderId="60" xfId="5" applyNumberFormat="1" applyFont="1" applyFill="1" applyBorder="1" applyAlignment="1">
      <alignment horizontal="center" wrapText="1"/>
    </xf>
    <xf numFmtId="0" fontId="20" fillId="0" borderId="0" xfId="0" applyNumberFormat="1" applyFont="1" applyAlignment="1"/>
    <xf numFmtId="0" fontId="20" fillId="0" borderId="0" xfId="0" applyFont="1" applyAlignment="1"/>
    <xf numFmtId="0" fontId="5" fillId="0" borderId="60" xfId="0" applyFont="1" applyFill="1" applyBorder="1" applyAlignment="1">
      <alignment wrapText="1"/>
    </xf>
    <xf numFmtId="0" fontId="5" fillId="2" borderId="59" xfId="0" applyFont="1" applyFill="1" applyBorder="1" applyAlignment="1"/>
    <xf numFmtId="0" fontId="5" fillId="0" borderId="0" xfId="0" applyNumberFormat="1" applyFont="1" applyAlignment="1"/>
    <xf numFmtId="0" fontId="5" fillId="0" borderId="0" xfId="0" applyFont="1" applyAlignment="1"/>
    <xf numFmtId="169" fontId="5" fillId="0" borderId="60" xfId="0" applyNumberFormat="1" applyFont="1" applyFill="1" applyBorder="1" applyAlignment="1">
      <alignment horizontal="center" wrapText="1"/>
    </xf>
    <xf numFmtId="3" fontId="5" fillId="0" borderId="60" xfId="2" applyNumberFormat="1" applyFont="1" applyFill="1" applyBorder="1" applyAlignment="1">
      <alignment horizontal="center" wrapText="1"/>
    </xf>
    <xf numFmtId="0" fontId="5" fillId="0" borderId="60" xfId="1" applyFont="1" applyFill="1" applyBorder="1" applyAlignment="1">
      <alignment horizontal="left" wrapText="1"/>
    </xf>
    <xf numFmtId="0" fontId="21" fillId="0" borderId="60" xfId="0" applyFont="1" applyFill="1" applyBorder="1" applyAlignment="1">
      <alignment horizontal="center" wrapText="1"/>
    </xf>
    <xf numFmtId="0" fontId="5" fillId="2" borderId="10" xfId="0" applyFont="1" applyFill="1" applyBorder="1" applyAlignment="1"/>
    <xf numFmtId="49" fontId="5" fillId="2" borderId="66" xfId="0" applyNumberFormat="1" applyFont="1" applyFill="1" applyBorder="1" applyAlignment="1">
      <alignment wrapText="1"/>
    </xf>
    <xf numFmtId="49" fontId="5" fillId="2" borderId="66" xfId="0" applyNumberFormat="1" applyFont="1" applyFill="1" applyBorder="1" applyAlignment="1">
      <alignment horizontal="center" wrapText="1"/>
    </xf>
    <xf numFmtId="0" fontId="5" fillId="2" borderId="66" xfId="0" applyNumberFormat="1" applyFont="1" applyFill="1" applyBorder="1" applyAlignment="1">
      <alignment horizontal="center" wrapText="1"/>
    </xf>
    <xf numFmtId="3" fontId="5" fillId="2" borderId="66" xfId="0" applyNumberFormat="1" applyFont="1" applyFill="1" applyBorder="1" applyAlignment="1">
      <alignment horizontal="center" wrapText="1"/>
    </xf>
    <xf numFmtId="0" fontId="22" fillId="0" borderId="58" xfId="0" applyFont="1" applyFill="1" applyBorder="1" applyAlignment="1">
      <alignment horizontal="left" vertical="center" wrapText="1"/>
    </xf>
    <xf numFmtId="0" fontId="22" fillId="0" borderId="58" xfId="0" applyFont="1" applyFill="1" applyBorder="1" applyAlignment="1">
      <alignment horizontal="center" vertical="center" wrapText="1"/>
    </xf>
    <xf numFmtId="3" fontId="22" fillId="0" borderId="58" xfId="0" applyNumberFormat="1" applyFont="1" applyFill="1" applyBorder="1" applyAlignment="1">
      <alignment horizontal="center" vertical="center" wrapText="1"/>
    </xf>
    <xf numFmtId="0" fontId="5" fillId="0" borderId="58" xfId="0" applyFont="1" applyFill="1" applyBorder="1"/>
    <xf numFmtId="0" fontId="5" fillId="0" borderId="58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 wrapText="1"/>
    </xf>
    <xf numFmtId="3" fontId="5" fillId="0" borderId="58" xfId="2" applyNumberFormat="1" applyFont="1" applyFill="1" applyBorder="1" applyAlignment="1">
      <alignment horizontal="center"/>
    </xf>
    <xf numFmtId="3" fontId="5" fillId="0" borderId="58" xfId="0" applyNumberFormat="1" applyFont="1" applyFill="1" applyBorder="1" applyAlignment="1">
      <alignment horizontal="center" wrapText="1"/>
    </xf>
    <xf numFmtId="0" fontId="5" fillId="0" borderId="58" xfId="0" applyFont="1" applyFill="1" applyBorder="1" applyAlignment="1">
      <alignment horizontal="left" wrapText="1"/>
    </xf>
    <xf numFmtId="0" fontId="21" fillId="0" borderId="58" xfId="0" applyFont="1" applyFill="1" applyBorder="1" applyAlignment="1">
      <alignment horizontal="left" wrapText="1"/>
    </xf>
    <xf numFmtId="0" fontId="21" fillId="0" borderId="58" xfId="0" applyFont="1" applyFill="1" applyBorder="1" applyAlignment="1">
      <alignment horizontal="center"/>
    </xf>
    <xf numFmtId="0" fontId="21" fillId="0" borderId="58" xfId="0" applyFont="1" applyFill="1" applyBorder="1" applyAlignment="1">
      <alignment horizontal="center" wrapText="1"/>
    </xf>
    <xf numFmtId="3" fontId="21" fillId="0" borderId="58" xfId="2" applyNumberFormat="1" applyFont="1" applyFill="1" applyBorder="1" applyAlignment="1">
      <alignment horizontal="center"/>
    </xf>
    <xf numFmtId="3" fontId="21" fillId="0" borderId="58" xfId="0" applyNumberFormat="1" applyFont="1" applyFill="1" applyBorder="1" applyAlignment="1">
      <alignment horizontal="center" wrapText="1"/>
    </xf>
    <xf numFmtId="0" fontId="5" fillId="0" borderId="58" xfId="0" applyFont="1" applyFill="1" applyBorder="1" applyAlignment="1">
      <alignment wrapText="1"/>
    </xf>
    <xf numFmtId="0" fontId="5" fillId="0" borderId="61" xfId="0" applyFont="1" applyFill="1" applyBorder="1"/>
    <xf numFmtId="0" fontId="5" fillId="0" borderId="61" xfId="0" applyFont="1" applyFill="1" applyBorder="1" applyAlignment="1">
      <alignment horizontal="center"/>
    </xf>
    <xf numFmtId="3" fontId="5" fillId="0" borderId="61" xfId="2" applyNumberFormat="1" applyFont="1" applyFill="1" applyBorder="1" applyAlignment="1">
      <alignment horizontal="center"/>
    </xf>
    <xf numFmtId="3" fontId="5" fillId="0" borderId="61" xfId="0" applyNumberFormat="1" applyFont="1" applyFill="1" applyBorder="1" applyAlignment="1">
      <alignment horizontal="center" wrapText="1"/>
    </xf>
    <xf numFmtId="3" fontId="5" fillId="0" borderId="58" xfId="0" applyNumberFormat="1" applyFont="1" applyFill="1" applyBorder="1" applyAlignment="1">
      <alignment horizontal="center"/>
    </xf>
    <xf numFmtId="0" fontId="21" fillId="0" borderId="58" xfId="0" applyFont="1" applyFill="1" applyBorder="1" applyAlignment="1">
      <alignment horizontal="left" vertical="center" wrapText="1"/>
    </xf>
    <xf numFmtId="0" fontId="21" fillId="0" borderId="58" xfId="0" applyFont="1" applyFill="1" applyBorder="1" applyAlignment="1">
      <alignment horizontal="center" vertical="center" wrapText="1"/>
    </xf>
    <xf numFmtId="3" fontId="21" fillId="0" borderId="58" xfId="0" applyNumberFormat="1" applyFont="1" applyFill="1" applyBorder="1" applyAlignment="1">
      <alignment horizontal="center" vertical="center" wrapText="1"/>
    </xf>
    <xf numFmtId="0" fontId="5" fillId="2" borderId="22" xfId="0" applyFont="1" applyFill="1" applyBorder="1" applyAlignment="1"/>
    <xf numFmtId="0" fontId="5" fillId="0" borderId="20" xfId="0" applyNumberFormat="1" applyFont="1" applyBorder="1" applyAlignment="1"/>
    <xf numFmtId="3" fontId="5" fillId="0" borderId="0" xfId="0" applyNumberFormat="1" applyFont="1" applyAlignment="1"/>
    <xf numFmtId="0" fontId="5" fillId="0" borderId="60" xfId="0" applyFont="1" applyFill="1" applyBorder="1"/>
    <xf numFmtId="0" fontId="23" fillId="0" borderId="58" xfId="0" applyFont="1" applyBorder="1" applyAlignment="1" applyProtection="1">
      <alignment horizontal="center" vertical="center"/>
      <protection locked="0"/>
    </xf>
    <xf numFmtId="0" fontId="21" fillId="0" borderId="58" xfId="6" applyNumberFormat="1" applyFont="1" applyFill="1" applyBorder="1" applyAlignment="1" applyProtection="1">
      <alignment horizontal="center" vertical="center"/>
      <protection locked="0"/>
    </xf>
    <xf numFmtId="3" fontId="21" fillId="0" borderId="58" xfId="2" applyNumberFormat="1" applyFont="1" applyFill="1" applyBorder="1" applyAlignment="1" applyProtection="1">
      <alignment horizontal="center" vertical="center"/>
      <protection locked="0"/>
    </xf>
    <xf numFmtId="3" fontId="21" fillId="0" borderId="58" xfId="2" applyNumberFormat="1" applyFont="1" applyBorder="1" applyAlignment="1" applyProtection="1">
      <alignment horizontal="center" vertical="center"/>
      <protection locked="0"/>
    </xf>
    <xf numFmtId="49" fontId="24" fillId="5" borderId="24" xfId="0" applyNumberFormat="1" applyFont="1" applyFill="1" applyBorder="1" applyAlignment="1">
      <alignment vertical="center"/>
    </xf>
    <xf numFmtId="0" fontId="24" fillId="5" borderId="25" xfId="0" applyFont="1" applyFill="1" applyBorder="1" applyAlignment="1">
      <alignment vertical="center"/>
    </xf>
    <xf numFmtId="165" fontId="24" fillId="5" borderId="26" xfId="0" applyNumberFormat="1" applyFont="1" applyFill="1" applyBorder="1" applyAlignment="1">
      <alignment vertical="center"/>
    </xf>
    <xf numFmtId="49" fontId="24" fillId="3" borderId="27" xfId="0" applyNumberFormat="1" applyFont="1" applyFill="1" applyBorder="1" applyAlignment="1">
      <alignment vertical="center"/>
    </xf>
    <xf numFmtId="0" fontId="24" fillId="3" borderId="15" xfId="0" applyFont="1" applyFill="1" applyBorder="1" applyAlignment="1">
      <alignment vertical="center"/>
    </xf>
    <xf numFmtId="165" fontId="24" fillId="3" borderId="28" xfId="0" applyNumberFormat="1" applyFont="1" applyFill="1" applyBorder="1" applyAlignment="1">
      <alignment vertical="center"/>
    </xf>
    <xf numFmtId="49" fontId="24" fillId="5" borderId="27" xfId="0" applyNumberFormat="1" applyFont="1" applyFill="1" applyBorder="1" applyAlignment="1">
      <alignment vertical="center"/>
    </xf>
    <xf numFmtId="0" fontId="24" fillId="5" borderId="15" xfId="0" applyFont="1" applyFill="1" applyBorder="1" applyAlignment="1">
      <alignment vertical="center"/>
    </xf>
    <xf numFmtId="165" fontId="24" fillId="5" borderId="28" xfId="0" applyNumberFormat="1" applyFont="1" applyFill="1" applyBorder="1" applyAlignment="1">
      <alignment vertical="center"/>
    </xf>
    <xf numFmtId="49" fontId="24" fillId="5" borderId="29" xfId="0" applyNumberFormat="1" applyFont="1" applyFill="1" applyBorder="1" applyAlignment="1">
      <alignment vertical="center"/>
    </xf>
    <xf numFmtId="0" fontId="24" fillId="5" borderId="30" xfId="0" applyFont="1" applyFill="1" applyBorder="1" applyAlignment="1">
      <alignment vertical="center"/>
    </xf>
    <xf numFmtId="0" fontId="20" fillId="2" borderId="4" xfId="0" applyFont="1" applyFill="1" applyBorder="1" applyAlignment="1"/>
    <xf numFmtId="0" fontId="5" fillId="0" borderId="58" xfId="0" applyFont="1" applyFill="1" applyBorder="1" applyAlignment="1">
      <alignment horizontal="right"/>
    </xf>
    <xf numFmtId="168" fontId="5" fillId="0" borderId="60" xfId="2" applyNumberFormat="1" applyFont="1" applyFill="1" applyBorder="1" applyAlignment="1">
      <alignment horizontal="right" wrapText="1"/>
    </xf>
    <xf numFmtId="168" fontId="5" fillId="0" borderId="60" xfId="2" applyNumberFormat="1" applyFont="1" applyFill="1" applyBorder="1" applyAlignment="1">
      <alignment horizontal="right"/>
    </xf>
    <xf numFmtId="0" fontId="5" fillId="0" borderId="60" xfId="0" applyFont="1" applyFill="1" applyBorder="1" applyAlignment="1">
      <alignment horizontal="right" wrapText="1"/>
    </xf>
    <xf numFmtId="49" fontId="5" fillId="0" borderId="58" xfId="0" applyNumberFormat="1" applyFont="1" applyFill="1" applyBorder="1" applyAlignment="1">
      <alignment horizontal="right"/>
    </xf>
    <xf numFmtId="49" fontId="24" fillId="3" borderId="5" xfId="0" applyNumberFormat="1" applyFont="1" applyFill="1" applyBorder="1" applyAlignment="1">
      <alignment vertical="center" wrapText="1"/>
    </xf>
    <xf numFmtId="3" fontId="5" fillId="0" borderId="61" xfId="0" applyNumberFormat="1" applyFont="1" applyFill="1" applyBorder="1" applyAlignment="1">
      <alignment horizontal="right"/>
    </xf>
    <xf numFmtId="49" fontId="8" fillId="3" borderId="6" xfId="0" applyNumberFormat="1" applyFont="1" applyFill="1" applyBorder="1" applyAlignment="1">
      <alignment wrapText="1"/>
    </xf>
    <xf numFmtId="0" fontId="8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3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3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</cellXfs>
  <cellStyles count="7">
    <cellStyle name="Millares" xfId="2" builtinId="3"/>
    <cellStyle name="Millares 6 2" xfId="3"/>
    <cellStyle name="Moneda 3" xfId="5"/>
    <cellStyle name="Moneda 4" xfId="4"/>
    <cellStyle name="Normal" xfId="0" builtinId="0"/>
    <cellStyle name="Normal 2" xfId="1"/>
    <cellStyle name="Normal 2 3" xfId="6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9525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62776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topLeftCell="A76" zoomScale="120" zoomScaleNormal="120" workbookViewId="0">
      <selection activeCell="B2" sqref="B2:G104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5" style="1" customWidth="1"/>
    <col min="6" max="6" width="18.7109375" style="1" customWidth="1"/>
    <col min="7" max="7" width="17.140625" style="89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77"/>
    </row>
    <row r="2" spans="1:255" ht="15" customHeight="1" x14ac:dyDescent="0.25">
      <c r="A2" s="2"/>
      <c r="B2" s="2"/>
      <c r="C2" s="2"/>
      <c r="D2" s="2"/>
      <c r="E2" s="2"/>
      <c r="F2" s="2"/>
      <c r="G2" s="77"/>
    </row>
    <row r="3" spans="1:255" ht="15" customHeight="1" x14ac:dyDescent="0.25">
      <c r="A3" s="2"/>
      <c r="B3" s="2"/>
      <c r="C3" s="2"/>
      <c r="D3" s="2"/>
      <c r="E3" s="2"/>
      <c r="F3" s="2"/>
      <c r="G3" s="77"/>
    </row>
    <row r="4" spans="1:255" ht="15" customHeight="1" x14ac:dyDescent="0.25">
      <c r="A4" s="2"/>
      <c r="B4" s="2"/>
      <c r="C4" s="2"/>
      <c r="D4" s="2"/>
      <c r="E4" s="2"/>
      <c r="F4" s="2"/>
      <c r="G4" s="77"/>
    </row>
    <row r="5" spans="1:255" ht="15" customHeight="1" x14ac:dyDescent="0.25">
      <c r="A5" s="2"/>
      <c r="B5" s="2"/>
      <c r="C5" s="2"/>
      <c r="D5" s="2"/>
      <c r="E5" s="2"/>
      <c r="F5" s="2"/>
      <c r="G5" s="77"/>
    </row>
    <row r="6" spans="1:255" ht="15" customHeight="1" x14ac:dyDescent="0.25">
      <c r="A6" s="2"/>
      <c r="B6" s="2"/>
      <c r="C6" s="2"/>
      <c r="D6" s="2"/>
      <c r="E6" s="2"/>
      <c r="F6" s="2"/>
      <c r="G6" s="77"/>
    </row>
    <row r="7" spans="1:255" ht="15" customHeight="1" x14ac:dyDescent="0.25">
      <c r="A7" s="2"/>
      <c r="B7" s="2"/>
      <c r="C7" s="2"/>
      <c r="D7" s="2"/>
      <c r="E7" s="2"/>
      <c r="F7" s="2"/>
      <c r="G7" s="77"/>
    </row>
    <row r="8" spans="1:255" ht="15" customHeight="1" x14ac:dyDescent="0.25">
      <c r="A8" s="2"/>
      <c r="B8" s="3"/>
      <c r="C8" s="4"/>
      <c r="D8" s="2"/>
      <c r="E8" s="4"/>
      <c r="F8" s="4"/>
      <c r="G8" s="78"/>
    </row>
    <row r="9" spans="1:255" s="121" customFormat="1" ht="16.5" x14ac:dyDescent="0.3">
      <c r="A9" s="177"/>
      <c r="B9" s="183" t="s">
        <v>0</v>
      </c>
      <c r="C9" s="178" t="s">
        <v>90</v>
      </c>
      <c r="D9" s="7"/>
      <c r="E9" s="185" t="s">
        <v>118</v>
      </c>
      <c r="F9" s="186"/>
      <c r="G9" s="184">
        <v>8000</v>
      </c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120"/>
      <c r="EO9" s="120"/>
      <c r="EP9" s="120"/>
      <c r="EQ9" s="120"/>
      <c r="ER9" s="120"/>
      <c r="ES9" s="120"/>
      <c r="ET9" s="120"/>
      <c r="EU9" s="120"/>
      <c r="EV9" s="120"/>
      <c r="EW9" s="120"/>
      <c r="EX9" s="120"/>
      <c r="EY9" s="120"/>
      <c r="EZ9" s="120"/>
      <c r="FA9" s="120"/>
      <c r="FB9" s="120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  <c r="IO9" s="120"/>
      <c r="IP9" s="120"/>
      <c r="IQ9" s="120"/>
      <c r="IR9" s="120"/>
      <c r="IS9" s="120"/>
      <c r="IT9" s="120"/>
      <c r="IU9" s="120"/>
    </row>
    <row r="10" spans="1:255" s="121" customFormat="1" ht="16.5" x14ac:dyDescent="0.3">
      <c r="A10" s="177"/>
      <c r="B10" s="6" t="s">
        <v>1</v>
      </c>
      <c r="C10" s="178" t="s">
        <v>62</v>
      </c>
      <c r="D10" s="7"/>
      <c r="E10" s="187" t="s">
        <v>2</v>
      </c>
      <c r="F10" s="188"/>
      <c r="G10" s="179" t="s">
        <v>92</v>
      </c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120"/>
      <c r="EH10" s="120"/>
      <c r="EI10" s="120"/>
      <c r="EJ10" s="120"/>
      <c r="EK10" s="120"/>
      <c r="EL10" s="120"/>
      <c r="EM10" s="120"/>
      <c r="EN10" s="120"/>
      <c r="EO10" s="120"/>
      <c r="EP10" s="120"/>
      <c r="EQ10" s="120"/>
      <c r="ER10" s="120"/>
      <c r="ES10" s="120"/>
      <c r="ET10" s="120"/>
      <c r="EU10" s="120"/>
      <c r="EV10" s="120"/>
      <c r="EW10" s="120"/>
      <c r="EX10" s="120"/>
      <c r="EY10" s="120"/>
      <c r="EZ10" s="120"/>
      <c r="FA10" s="120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  <c r="IQ10" s="120"/>
      <c r="IR10" s="120"/>
      <c r="IS10" s="120"/>
      <c r="IT10" s="120"/>
      <c r="IU10" s="120"/>
    </row>
    <row r="11" spans="1:255" s="121" customFormat="1" ht="18" customHeight="1" x14ac:dyDescent="0.3">
      <c r="A11" s="177"/>
      <c r="B11" s="6" t="s">
        <v>3</v>
      </c>
      <c r="C11" s="178" t="s">
        <v>91</v>
      </c>
      <c r="D11" s="7"/>
      <c r="E11" s="187" t="s">
        <v>119</v>
      </c>
      <c r="F11" s="188"/>
      <c r="G11" s="180">
        <v>1700</v>
      </c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20"/>
      <c r="EE11" s="120"/>
      <c r="EF11" s="120"/>
      <c r="EG11" s="120"/>
      <c r="EH11" s="120"/>
      <c r="EI11" s="120"/>
      <c r="EJ11" s="120"/>
      <c r="EK11" s="120"/>
      <c r="EL11" s="120"/>
      <c r="EM11" s="120"/>
      <c r="EN11" s="120"/>
      <c r="EO11" s="120"/>
      <c r="EP11" s="120"/>
      <c r="EQ11" s="120"/>
      <c r="ER11" s="120"/>
      <c r="ES11" s="120"/>
      <c r="ET11" s="120"/>
      <c r="EU11" s="120"/>
      <c r="EV11" s="120"/>
      <c r="EW11" s="120"/>
      <c r="EX11" s="120"/>
      <c r="EY11" s="120"/>
      <c r="EZ11" s="120"/>
      <c r="FA11" s="120"/>
      <c r="FB11" s="120"/>
      <c r="FC11" s="12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  <c r="IO11" s="120"/>
      <c r="IP11" s="120"/>
      <c r="IQ11" s="120"/>
      <c r="IR11" s="120"/>
      <c r="IS11" s="120"/>
      <c r="IT11" s="120"/>
      <c r="IU11" s="120"/>
    </row>
    <row r="12" spans="1:255" s="121" customFormat="1" ht="16.5" x14ac:dyDescent="0.3">
      <c r="A12" s="177"/>
      <c r="B12" s="6" t="s">
        <v>4</v>
      </c>
      <c r="C12" s="178" t="s">
        <v>60</v>
      </c>
      <c r="D12" s="7"/>
      <c r="E12" s="110" t="s">
        <v>5</v>
      </c>
      <c r="F12" s="112"/>
      <c r="G12" s="180">
        <f>+G11*G9</f>
        <v>13600000</v>
      </c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120"/>
      <c r="EO12" s="120"/>
      <c r="EP12" s="120"/>
      <c r="EQ12" s="120"/>
      <c r="ER12" s="120"/>
      <c r="ES12" s="120"/>
      <c r="ET12" s="120"/>
      <c r="EU12" s="120"/>
      <c r="EV12" s="120"/>
      <c r="EW12" s="120"/>
      <c r="EX12" s="120"/>
      <c r="EY12" s="120"/>
      <c r="EZ12" s="120"/>
      <c r="FA12" s="120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  <c r="IQ12" s="120"/>
      <c r="IR12" s="120"/>
      <c r="IS12" s="120"/>
      <c r="IT12" s="120"/>
      <c r="IU12" s="120"/>
    </row>
    <row r="13" spans="1:255" s="121" customFormat="1" ht="12.75" customHeight="1" x14ac:dyDescent="0.3">
      <c r="A13" s="177"/>
      <c r="B13" s="6" t="s">
        <v>6</v>
      </c>
      <c r="C13" s="178" t="s">
        <v>61</v>
      </c>
      <c r="D13" s="7"/>
      <c r="E13" s="187" t="s">
        <v>7</v>
      </c>
      <c r="F13" s="188"/>
      <c r="G13" s="181" t="s">
        <v>93</v>
      </c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20"/>
      <c r="DH13" s="120"/>
      <c r="DI13" s="120"/>
      <c r="DJ13" s="120"/>
      <c r="DK13" s="120"/>
      <c r="DL13" s="120"/>
      <c r="DM13" s="120"/>
      <c r="DN13" s="120"/>
      <c r="DO13" s="120"/>
      <c r="DP13" s="120"/>
      <c r="DQ13" s="120"/>
      <c r="DR13" s="120"/>
      <c r="DS13" s="120"/>
      <c r="DT13" s="120"/>
      <c r="DU13" s="120"/>
      <c r="DV13" s="120"/>
      <c r="DW13" s="120"/>
      <c r="DX13" s="120"/>
      <c r="DY13" s="120"/>
      <c r="DZ13" s="120"/>
      <c r="EA13" s="120"/>
      <c r="EB13" s="120"/>
      <c r="EC13" s="120"/>
      <c r="ED13" s="120"/>
      <c r="EE13" s="120"/>
      <c r="EF13" s="120"/>
      <c r="EG13" s="120"/>
      <c r="EH13" s="120"/>
      <c r="EI13" s="120"/>
      <c r="EJ13" s="120"/>
      <c r="EK13" s="120"/>
      <c r="EL13" s="120"/>
      <c r="EM13" s="120"/>
      <c r="EN13" s="120"/>
      <c r="EO13" s="120"/>
      <c r="EP13" s="120"/>
      <c r="EQ13" s="120"/>
      <c r="ER13" s="120"/>
      <c r="ES13" s="120"/>
      <c r="ET13" s="120"/>
      <c r="EU13" s="120"/>
      <c r="EV13" s="120"/>
      <c r="EW13" s="120"/>
      <c r="EX13" s="120"/>
      <c r="EY13" s="120"/>
      <c r="EZ13" s="120"/>
      <c r="FA13" s="120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  <c r="IO13" s="120"/>
      <c r="IP13" s="120"/>
      <c r="IQ13" s="120"/>
      <c r="IR13" s="120"/>
      <c r="IS13" s="120"/>
      <c r="IT13" s="120"/>
      <c r="IU13" s="120"/>
    </row>
    <row r="14" spans="1:255" s="121" customFormat="1" ht="16.5" x14ac:dyDescent="0.3">
      <c r="A14" s="177"/>
      <c r="B14" s="6" t="s">
        <v>8</v>
      </c>
      <c r="C14" s="178" t="s">
        <v>62</v>
      </c>
      <c r="D14" s="7"/>
      <c r="E14" s="187" t="s">
        <v>9</v>
      </c>
      <c r="F14" s="188"/>
      <c r="G14" s="179" t="s">
        <v>92</v>
      </c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20"/>
      <c r="DH14" s="120"/>
      <c r="DI14" s="120"/>
      <c r="DJ14" s="120"/>
      <c r="DK14" s="120"/>
      <c r="DL14" s="120"/>
      <c r="DM14" s="120"/>
      <c r="DN14" s="120"/>
      <c r="DO14" s="120"/>
      <c r="DP14" s="120"/>
      <c r="DQ14" s="120"/>
      <c r="DR14" s="120"/>
      <c r="DS14" s="120"/>
      <c r="DT14" s="120"/>
      <c r="DU14" s="120"/>
      <c r="DV14" s="120"/>
      <c r="DW14" s="120"/>
      <c r="DX14" s="120"/>
      <c r="DY14" s="120"/>
      <c r="DZ14" s="120"/>
      <c r="EA14" s="120"/>
      <c r="EB14" s="120"/>
      <c r="EC14" s="120"/>
      <c r="ED14" s="120"/>
      <c r="EE14" s="120"/>
      <c r="EF14" s="120"/>
      <c r="EG14" s="120"/>
      <c r="EH14" s="120"/>
      <c r="EI14" s="120"/>
      <c r="EJ14" s="120"/>
      <c r="EK14" s="120"/>
      <c r="EL14" s="120"/>
      <c r="EM14" s="120"/>
      <c r="EN14" s="120"/>
      <c r="EO14" s="120"/>
      <c r="EP14" s="120"/>
      <c r="EQ14" s="120"/>
      <c r="ER14" s="120"/>
      <c r="ES14" s="120"/>
      <c r="ET14" s="120"/>
      <c r="EU14" s="120"/>
      <c r="EV14" s="120"/>
      <c r="EW14" s="120"/>
      <c r="EX14" s="120"/>
      <c r="EY14" s="120"/>
      <c r="EZ14" s="120"/>
      <c r="FA14" s="120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  <c r="IQ14" s="120"/>
      <c r="IR14" s="120"/>
      <c r="IS14" s="120"/>
      <c r="IT14" s="120"/>
      <c r="IU14" s="120"/>
    </row>
    <row r="15" spans="1:255" s="121" customFormat="1" ht="15.75" customHeight="1" x14ac:dyDescent="0.3">
      <c r="A15" s="177"/>
      <c r="B15" s="6" t="s">
        <v>10</v>
      </c>
      <c r="C15" s="182" t="s">
        <v>123</v>
      </c>
      <c r="D15" s="7"/>
      <c r="E15" s="189" t="s">
        <v>11</v>
      </c>
      <c r="F15" s="190"/>
      <c r="G15" s="181" t="s">
        <v>85</v>
      </c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20"/>
      <c r="DH15" s="120"/>
      <c r="DI15" s="120"/>
      <c r="DJ15" s="120"/>
      <c r="DK15" s="120"/>
      <c r="DL15" s="120"/>
      <c r="DM15" s="120"/>
      <c r="DN15" s="120"/>
      <c r="DO15" s="120"/>
      <c r="DP15" s="120"/>
      <c r="DQ15" s="120"/>
      <c r="DR15" s="120"/>
      <c r="DS15" s="120"/>
      <c r="DT15" s="120"/>
      <c r="DU15" s="120"/>
      <c r="DV15" s="120"/>
      <c r="DW15" s="120"/>
      <c r="DX15" s="120"/>
      <c r="DY15" s="120"/>
      <c r="DZ15" s="120"/>
      <c r="EA15" s="120"/>
      <c r="EB15" s="120"/>
      <c r="EC15" s="120"/>
      <c r="ED15" s="120"/>
      <c r="EE15" s="120"/>
      <c r="EF15" s="120"/>
      <c r="EG15" s="120"/>
      <c r="EH15" s="120"/>
      <c r="EI15" s="120"/>
      <c r="EJ15" s="120"/>
      <c r="EK15" s="120"/>
      <c r="EL15" s="120"/>
      <c r="EM15" s="120"/>
      <c r="EN15" s="120"/>
      <c r="EO15" s="120"/>
      <c r="EP15" s="120"/>
      <c r="EQ15" s="120"/>
      <c r="ER15" s="120"/>
      <c r="ES15" s="120"/>
      <c r="ET15" s="120"/>
      <c r="EU15" s="120"/>
      <c r="EV15" s="120"/>
      <c r="EW15" s="120"/>
      <c r="EX15" s="120"/>
      <c r="EY15" s="120"/>
      <c r="EZ15" s="120"/>
      <c r="FA15" s="120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  <c r="IQ15" s="120"/>
      <c r="IR15" s="120"/>
      <c r="IS15" s="120"/>
      <c r="IT15" s="120"/>
      <c r="IU15" s="120"/>
    </row>
    <row r="16" spans="1:255" ht="12" customHeight="1" x14ac:dyDescent="0.25">
      <c r="A16" s="2"/>
      <c r="B16" s="8"/>
      <c r="C16" s="9"/>
      <c r="D16" s="10"/>
      <c r="E16" s="11"/>
      <c r="F16" s="11"/>
      <c r="G16" s="113"/>
    </row>
    <row r="17" spans="1:255" ht="12" customHeight="1" x14ac:dyDescent="0.25">
      <c r="A17" s="12"/>
      <c r="B17" s="191" t="s">
        <v>12</v>
      </c>
      <c r="C17" s="192"/>
      <c r="D17" s="192"/>
      <c r="E17" s="192"/>
      <c r="F17" s="192"/>
      <c r="G17" s="192"/>
    </row>
    <row r="18" spans="1:255" ht="12" customHeight="1" x14ac:dyDescent="0.25">
      <c r="A18" s="2"/>
      <c r="B18" s="13"/>
      <c r="C18" s="14"/>
      <c r="D18" s="14"/>
      <c r="E18" s="14"/>
      <c r="F18" s="15"/>
      <c r="G18" s="79"/>
    </row>
    <row r="19" spans="1:255" ht="12" customHeight="1" x14ac:dyDescent="0.25">
      <c r="A19" s="5"/>
      <c r="B19" s="16" t="s">
        <v>13</v>
      </c>
      <c r="C19" s="17"/>
      <c r="D19" s="18"/>
      <c r="E19" s="18"/>
      <c r="F19" s="18"/>
      <c r="G19" s="80"/>
    </row>
    <row r="20" spans="1:255" ht="24" customHeight="1" x14ac:dyDescent="0.25">
      <c r="A20" s="12"/>
      <c r="B20" s="111" t="s">
        <v>14</v>
      </c>
      <c r="C20" s="111" t="s">
        <v>15</v>
      </c>
      <c r="D20" s="111" t="s">
        <v>16</v>
      </c>
      <c r="E20" s="111" t="s">
        <v>17</v>
      </c>
      <c r="F20" s="111" t="s">
        <v>18</v>
      </c>
      <c r="G20" s="111" t="s">
        <v>19</v>
      </c>
    </row>
    <row r="21" spans="1:255" s="125" customFormat="1" ht="12.75" customHeight="1" x14ac:dyDescent="0.25">
      <c r="A21" s="123"/>
      <c r="B21" s="116" t="s">
        <v>66</v>
      </c>
      <c r="C21" s="117" t="s">
        <v>20</v>
      </c>
      <c r="D21" s="117">
        <v>20</v>
      </c>
      <c r="E21" s="117" t="s">
        <v>86</v>
      </c>
      <c r="F21" s="118">
        <v>25000</v>
      </c>
      <c r="G21" s="119">
        <f t="shared" ref="G21:G26" si="0">D21*F21</f>
        <v>500000</v>
      </c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  <c r="II21" s="124"/>
      <c r="IJ21" s="124"/>
      <c r="IK21" s="124"/>
      <c r="IL21" s="124"/>
      <c r="IM21" s="124"/>
      <c r="IN21" s="124"/>
      <c r="IO21" s="124"/>
      <c r="IP21" s="124"/>
      <c r="IQ21" s="124"/>
      <c r="IR21" s="124"/>
      <c r="IS21" s="124"/>
      <c r="IT21" s="124"/>
      <c r="IU21" s="124"/>
    </row>
    <row r="22" spans="1:255" s="125" customFormat="1" ht="12.75" customHeight="1" x14ac:dyDescent="0.25">
      <c r="A22" s="123"/>
      <c r="B22" s="116" t="s">
        <v>94</v>
      </c>
      <c r="C22" s="117" t="s">
        <v>20</v>
      </c>
      <c r="D22" s="117">
        <v>5</v>
      </c>
      <c r="E22" s="117" t="s">
        <v>79</v>
      </c>
      <c r="F22" s="118">
        <v>30000</v>
      </c>
      <c r="G22" s="119">
        <f t="shared" si="0"/>
        <v>150000</v>
      </c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  <c r="II22" s="124"/>
      <c r="IJ22" s="124"/>
      <c r="IK22" s="124"/>
      <c r="IL22" s="124"/>
      <c r="IM22" s="124"/>
      <c r="IN22" s="124"/>
      <c r="IO22" s="124"/>
      <c r="IP22" s="124"/>
      <c r="IQ22" s="124"/>
      <c r="IR22" s="124"/>
      <c r="IS22" s="124"/>
      <c r="IT22" s="124"/>
      <c r="IU22" s="124"/>
    </row>
    <row r="23" spans="1:255" s="125" customFormat="1" ht="12.75" customHeight="1" x14ac:dyDescent="0.25">
      <c r="A23" s="123"/>
      <c r="B23" s="116" t="s">
        <v>67</v>
      </c>
      <c r="C23" s="117" t="s">
        <v>20</v>
      </c>
      <c r="D23" s="117">
        <v>5</v>
      </c>
      <c r="E23" s="117" t="s">
        <v>68</v>
      </c>
      <c r="F23" s="118">
        <v>25000</v>
      </c>
      <c r="G23" s="119">
        <f t="shared" si="0"/>
        <v>125000</v>
      </c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  <c r="EC23" s="124"/>
      <c r="ED23" s="124"/>
      <c r="EE23" s="124"/>
      <c r="EF23" s="124"/>
      <c r="EG23" s="124"/>
      <c r="EH23" s="124"/>
      <c r="EI23" s="124"/>
      <c r="EJ23" s="124"/>
      <c r="EK23" s="124"/>
      <c r="EL23" s="124"/>
      <c r="EM23" s="124"/>
      <c r="EN23" s="124"/>
      <c r="EO23" s="124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4"/>
      <c r="FF23" s="124"/>
      <c r="FG23" s="124"/>
      <c r="FH23" s="124"/>
      <c r="FI23" s="124"/>
      <c r="FJ23" s="124"/>
      <c r="FK23" s="124"/>
      <c r="FL23" s="124"/>
      <c r="FM23" s="124"/>
      <c r="FN23" s="124"/>
      <c r="FO23" s="124"/>
      <c r="FP23" s="124"/>
      <c r="FQ23" s="124"/>
      <c r="FR23" s="124"/>
      <c r="FS23" s="124"/>
      <c r="FT23" s="124"/>
      <c r="FU23" s="124"/>
      <c r="FV23" s="124"/>
      <c r="FW23" s="124"/>
      <c r="FX23" s="124"/>
      <c r="FY23" s="124"/>
      <c r="FZ23" s="124"/>
      <c r="GA23" s="124"/>
      <c r="GB23" s="124"/>
      <c r="GC23" s="124"/>
      <c r="GD23" s="124"/>
      <c r="GE23" s="124"/>
      <c r="GF23" s="124"/>
      <c r="GG23" s="124"/>
      <c r="GH23" s="124"/>
      <c r="GI23" s="124"/>
      <c r="GJ23" s="124"/>
      <c r="GK23" s="124"/>
      <c r="GL23" s="124"/>
      <c r="GM23" s="124"/>
      <c r="GN23" s="124"/>
      <c r="GO23" s="124"/>
      <c r="GP23" s="124"/>
      <c r="GQ23" s="124"/>
      <c r="GR23" s="124"/>
      <c r="GS23" s="124"/>
      <c r="GT23" s="124"/>
      <c r="GU23" s="124"/>
      <c r="GV23" s="124"/>
      <c r="GW23" s="124"/>
      <c r="GX23" s="124"/>
      <c r="GY23" s="124"/>
      <c r="GZ23" s="124"/>
      <c r="HA23" s="124"/>
      <c r="HB23" s="124"/>
      <c r="HC23" s="124"/>
      <c r="HD23" s="124"/>
      <c r="HE23" s="124"/>
      <c r="HF23" s="124"/>
      <c r="HG23" s="124"/>
      <c r="HH23" s="124"/>
      <c r="HI23" s="124"/>
      <c r="HJ23" s="124"/>
      <c r="HK23" s="124"/>
      <c r="HL23" s="124"/>
      <c r="HM23" s="124"/>
      <c r="HN23" s="124"/>
      <c r="HO23" s="124"/>
      <c r="HP23" s="124"/>
      <c r="HQ23" s="124"/>
      <c r="HR23" s="124"/>
      <c r="HS23" s="124"/>
      <c r="HT23" s="124"/>
      <c r="HU23" s="124"/>
      <c r="HV23" s="124"/>
      <c r="HW23" s="124"/>
      <c r="HX23" s="124"/>
      <c r="HY23" s="124"/>
      <c r="HZ23" s="124"/>
      <c r="IA23" s="124"/>
      <c r="IB23" s="124"/>
      <c r="IC23" s="124"/>
      <c r="ID23" s="124"/>
      <c r="IE23" s="124"/>
      <c r="IF23" s="124"/>
      <c r="IG23" s="124"/>
      <c r="IH23" s="124"/>
      <c r="II23" s="124"/>
      <c r="IJ23" s="124"/>
      <c r="IK23" s="124"/>
      <c r="IL23" s="124"/>
      <c r="IM23" s="124"/>
      <c r="IN23" s="124"/>
      <c r="IO23" s="124"/>
      <c r="IP23" s="124"/>
      <c r="IQ23" s="124"/>
      <c r="IR23" s="124"/>
      <c r="IS23" s="124"/>
      <c r="IT23" s="124"/>
      <c r="IU23" s="124"/>
    </row>
    <row r="24" spans="1:255" s="125" customFormat="1" ht="12.75" customHeight="1" x14ac:dyDescent="0.25">
      <c r="A24" s="123"/>
      <c r="B24" s="122" t="s">
        <v>95</v>
      </c>
      <c r="C24" s="117" t="s">
        <v>20</v>
      </c>
      <c r="D24" s="117">
        <v>8</v>
      </c>
      <c r="E24" s="117" t="s">
        <v>69</v>
      </c>
      <c r="F24" s="118">
        <v>25000</v>
      </c>
      <c r="G24" s="119">
        <f t="shared" si="0"/>
        <v>200000</v>
      </c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  <c r="EC24" s="124"/>
      <c r="ED24" s="124"/>
      <c r="EE24" s="124"/>
      <c r="EF24" s="124"/>
      <c r="EG24" s="124"/>
      <c r="EH24" s="124"/>
      <c r="EI24" s="124"/>
      <c r="EJ24" s="124"/>
      <c r="EK24" s="124"/>
      <c r="EL24" s="124"/>
      <c r="EM24" s="124"/>
      <c r="EN24" s="124"/>
      <c r="EO24" s="124"/>
      <c r="EP24" s="124"/>
      <c r="EQ24" s="124"/>
      <c r="ER24" s="124"/>
      <c r="ES24" s="124"/>
      <c r="ET24" s="124"/>
      <c r="EU24" s="124"/>
      <c r="EV24" s="124"/>
      <c r="EW24" s="124"/>
      <c r="EX24" s="124"/>
      <c r="EY24" s="124"/>
      <c r="EZ24" s="124"/>
      <c r="FA24" s="124"/>
      <c r="FB24" s="124"/>
      <c r="FC24" s="124"/>
      <c r="FD24" s="124"/>
      <c r="FE24" s="124"/>
      <c r="FF24" s="124"/>
      <c r="FG24" s="124"/>
      <c r="FH24" s="124"/>
      <c r="FI24" s="124"/>
      <c r="FJ24" s="124"/>
      <c r="FK24" s="124"/>
      <c r="FL24" s="124"/>
      <c r="FM24" s="124"/>
      <c r="FN24" s="124"/>
      <c r="FO24" s="124"/>
      <c r="FP24" s="124"/>
      <c r="FQ24" s="124"/>
      <c r="FR24" s="124"/>
      <c r="FS24" s="124"/>
      <c r="FT24" s="124"/>
      <c r="FU24" s="124"/>
      <c r="FV24" s="124"/>
      <c r="FW24" s="124"/>
      <c r="FX24" s="124"/>
      <c r="FY24" s="124"/>
      <c r="FZ24" s="124"/>
      <c r="GA24" s="124"/>
      <c r="GB24" s="124"/>
      <c r="GC24" s="124"/>
      <c r="GD24" s="124"/>
      <c r="GE24" s="124"/>
      <c r="GF24" s="124"/>
      <c r="GG24" s="124"/>
      <c r="GH24" s="124"/>
      <c r="GI24" s="124"/>
      <c r="GJ24" s="124"/>
      <c r="GK24" s="124"/>
      <c r="GL24" s="124"/>
      <c r="GM24" s="124"/>
      <c r="GN24" s="124"/>
      <c r="GO24" s="124"/>
      <c r="GP24" s="124"/>
      <c r="GQ24" s="124"/>
      <c r="GR24" s="124"/>
      <c r="GS24" s="124"/>
      <c r="GT24" s="124"/>
      <c r="GU24" s="124"/>
      <c r="GV24" s="124"/>
      <c r="GW24" s="124"/>
      <c r="GX24" s="124"/>
      <c r="GY24" s="124"/>
      <c r="GZ24" s="124"/>
      <c r="HA24" s="124"/>
      <c r="HB24" s="124"/>
      <c r="HC24" s="124"/>
      <c r="HD24" s="124"/>
      <c r="HE24" s="124"/>
      <c r="HF24" s="124"/>
      <c r="HG24" s="124"/>
      <c r="HH24" s="124"/>
      <c r="HI24" s="124"/>
      <c r="HJ24" s="124"/>
      <c r="HK24" s="124"/>
      <c r="HL24" s="124"/>
      <c r="HM24" s="124"/>
      <c r="HN24" s="124"/>
      <c r="HO24" s="124"/>
      <c r="HP24" s="124"/>
      <c r="HQ24" s="124"/>
      <c r="HR24" s="124"/>
      <c r="HS24" s="124"/>
      <c r="HT24" s="124"/>
      <c r="HU24" s="124"/>
      <c r="HV24" s="124"/>
      <c r="HW24" s="124"/>
      <c r="HX24" s="124"/>
      <c r="HY24" s="124"/>
      <c r="HZ24" s="124"/>
      <c r="IA24" s="124"/>
      <c r="IB24" s="124"/>
      <c r="IC24" s="124"/>
      <c r="ID24" s="124"/>
      <c r="IE24" s="124"/>
      <c r="IF24" s="124"/>
      <c r="IG24" s="124"/>
      <c r="IH24" s="124"/>
      <c r="II24" s="124"/>
      <c r="IJ24" s="124"/>
      <c r="IK24" s="124"/>
      <c r="IL24" s="124"/>
      <c r="IM24" s="124"/>
      <c r="IN24" s="124"/>
      <c r="IO24" s="124"/>
      <c r="IP24" s="124"/>
      <c r="IQ24" s="124"/>
      <c r="IR24" s="124"/>
      <c r="IS24" s="124"/>
      <c r="IT24" s="124"/>
      <c r="IU24" s="124"/>
    </row>
    <row r="25" spans="1:255" s="125" customFormat="1" ht="24" customHeight="1" x14ac:dyDescent="0.25">
      <c r="A25" s="123"/>
      <c r="B25" s="122" t="s">
        <v>96</v>
      </c>
      <c r="C25" s="117" t="s">
        <v>20</v>
      </c>
      <c r="D25" s="117">
        <v>60</v>
      </c>
      <c r="E25" s="117" t="s">
        <v>97</v>
      </c>
      <c r="F25" s="118">
        <v>40000</v>
      </c>
      <c r="G25" s="119">
        <f t="shared" si="0"/>
        <v>2400000</v>
      </c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  <c r="EC25" s="124"/>
      <c r="ED25" s="124"/>
      <c r="EE25" s="124"/>
      <c r="EF25" s="124"/>
      <c r="EG25" s="124"/>
      <c r="EH25" s="124"/>
      <c r="EI25" s="124"/>
      <c r="EJ25" s="124"/>
      <c r="EK25" s="124"/>
      <c r="EL25" s="124"/>
      <c r="EM25" s="124"/>
      <c r="EN25" s="124"/>
      <c r="EO25" s="124"/>
      <c r="EP25" s="124"/>
      <c r="EQ25" s="124"/>
      <c r="ER25" s="124"/>
      <c r="ES25" s="124"/>
      <c r="ET25" s="124"/>
      <c r="EU25" s="124"/>
      <c r="EV25" s="124"/>
      <c r="EW25" s="124"/>
      <c r="EX25" s="124"/>
      <c r="EY25" s="124"/>
      <c r="EZ25" s="124"/>
      <c r="FA25" s="124"/>
      <c r="FB25" s="124"/>
      <c r="FC25" s="124"/>
      <c r="FD25" s="124"/>
      <c r="FE25" s="124"/>
      <c r="FF25" s="124"/>
      <c r="FG25" s="124"/>
      <c r="FH25" s="124"/>
      <c r="FI25" s="124"/>
      <c r="FJ25" s="124"/>
      <c r="FK25" s="124"/>
      <c r="FL25" s="124"/>
      <c r="FM25" s="124"/>
      <c r="FN25" s="124"/>
      <c r="FO25" s="124"/>
      <c r="FP25" s="124"/>
      <c r="FQ25" s="124"/>
      <c r="FR25" s="124"/>
      <c r="FS25" s="124"/>
      <c r="FT25" s="124"/>
      <c r="FU25" s="124"/>
      <c r="FV25" s="124"/>
      <c r="FW25" s="124"/>
      <c r="FX25" s="124"/>
      <c r="FY25" s="124"/>
      <c r="FZ25" s="124"/>
      <c r="GA25" s="124"/>
      <c r="GB25" s="124"/>
      <c r="GC25" s="124"/>
      <c r="GD25" s="124"/>
      <c r="GE25" s="124"/>
      <c r="GF25" s="124"/>
      <c r="GG25" s="124"/>
      <c r="GH25" s="124"/>
      <c r="GI25" s="124"/>
      <c r="GJ25" s="124"/>
      <c r="GK25" s="124"/>
      <c r="GL25" s="124"/>
      <c r="GM25" s="124"/>
      <c r="GN25" s="124"/>
      <c r="GO25" s="124"/>
      <c r="GP25" s="124"/>
      <c r="GQ25" s="124"/>
      <c r="GR25" s="124"/>
      <c r="GS25" s="124"/>
      <c r="GT25" s="124"/>
      <c r="GU25" s="124"/>
      <c r="GV25" s="124"/>
      <c r="GW25" s="124"/>
      <c r="GX25" s="124"/>
      <c r="GY25" s="124"/>
      <c r="GZ25" s="124"/>
      <c r="HA25" s="124"/>
      <c r="HB25" s="124"/>
      <c r="HC25" s="124"/>
      <c r="HD25" s="124"/>
      <c r="HE25" s="124"/>
      <c r="HF25" s="124"/>
      <c r="HG25" s="124"/>
      <c r="HH25" s="124"/>
      <c r="HI25" s="124"/>
      <c r="HJ25" s="124"/>
      <c r="HK25" s="124"/>
      <c r="HL25" s="124"/>
      <c r="HM25" s="124"/>
      <c r="HN25" s="124"/>
      <c r="HO25" s="124"/>
      <c r="HP25" s="124"/>
      <c r="HQ25" s="124"/>
      <c r="HR25" s="124"/>
      <c r="HS25" s="124"/>
      <c r="HT25" s="124"/>
      <c r="HU25" s="124"/>
      <c r="HV25" s="124"/>
      <c r="HW25" s="124"/>
      <c r="HX25" s="124"/>
      <c r="HY25" s="124"/>
      <c r="HZ25" s="124"/>
      <c r="IA25" s="124"/>
      <c r="IB25" s="124"/>
      <c r="IC25" s="124"/>
      <c r="ID25" s="124"/>
      <c r="IE25" s="124"/>
      <c r="IF25" s="124"/>
      <c r="IG25" s="124"/>
      <c r="IH25" s="124"/>
      <c r="II25" s="124"/>
      <c r="IJ25" s="124"/>
      <c r="IK25" s="124"/>
      <c r="IL25" s="124"/>
      <c r="IM25" s="124"/>
      <c r="IN25" s="124"/>
      <c r="IO25" s="124"/>
      <c r="IP25" s="124"/>
      <c r="IQ25" s="124"/>
      <c r="IR25" s="124"/>
      <c r="IS25" s="124"/>
      <c r="IT25" s="124"/>
      <c r="IU25" s="124"/>
    </row>
    <row r="26" spans="1:255" s="125" customFormat="1" ht="12.75" customHeight="1" x14ac:dyDescent="0.25">
      <c r="A26" s="123"/>
      <c r="B26" s="122" t="s">
        <v>98</v>
      </c>
      <c r="C26" s="117" t="s">
        <v>20</v>
      </c>
      <c r="D26" s="117">
        <v>10</v>
      </c>
      <c r="E26" s="117" t="s">
        <v>68</v>
      </c>
      <c r="F26" s="118">
        <v>25000</v>
      </c>
      <c r="G26" s="119">
        <f t="shared" si="0"/>
        <v>250000</v>
      </c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  <c r="EC26" s="124"/>
      <c r="ED26" s="124"/>
      <c r="EE26" s="124"/>
      <c r="EF26" s="124"/>
      <c r="EG26" s="124"/>
      <c r="EH26" s="124"/>
      <c r="EI26" s="124"/>
      <c r="EJ26" s="124"/>
      <c r="EK26" s="124"/>
      <c r="EL26" s="124"/>
      <c r="EM26" s="124"/>
      <c r="EN26" s="124"/>
      <c r="EO26" s="124"/>
      <c r="EP26" s="124"/>
      <c r="EQ26" s="124"/>
      <c r="ER26" s="124"/>
      <c r="ES26" s="124"/>
      <c r="ET26" s="124"/>
      <c r="EU26" s="124"/>
      <c r="EV26" s="124"/>
      <c r="EW26" s="124"/>
      <c r="EX26" s="124"/>
      <c r="EY26" s="124"/>
      <c r="EZ26" s="124"/>
      <c r="FA26" s="124"/>
      <c r="FB26" s="124"/>
      <c r="FC26" s="124"/>
      <c r="FD26" s="124"/>
      <c r="FE26" s="124"/>
      <c r="FF26" s="124"/>
      <c r="FG26" s="124"/>
      <c r="FH26" s="124"/>
      <c r="FI26" s="124"/>
      <c r="FJ26" s="124"/>
      <c r="FK26" s="124"/>
      <c r="FL26" s="124"/>
      <c r="FM26" s="124"/>
      <c r="FN26" s="124"/>
      <c r="FO26" s="124"/>
      <c r="FP26" s="124"/>
      <c r="FQ26" s="124"/>
      <c r="FR26" s="124"/>
      <c r="FS26" s="124"/>
      <c r="FT26" s="124"/>
      <c r="FU26" s="124"/>
      <c r="FV26" s="124"/>
      <c r="FW26" s="124"/>
      <c r="FX26" s="124"/>
      <c r="FY26" s="124"/>
      <c r="FZ26" s="124"/>
      <c r="GA26" s="124"/>
      <c r="GB26" s="124"/>
      <c r="GC26" s="124"/>
      <c r="GD26" s="124"/>
      <c r="GE26" s="124"/>
      <c r="GF26" s="124"/>
      <c r="GG26" s="124"/>
      <c r="GH26" s="124"/>
      <c r="GI26" s="124"/>
      <c r="GJ26" s="124"/>
      <c r="GK26" s="124"/>
      <c r="GL26" s="124"/>
      <c r="GM26" s="124"/>
      <c r="GN26" s="124"/>
      <c r="GO26" s="124"/>
      <c r="GP26" s="124"/>
      <c r="GQ26" s="124"/>
      <c r="GR26" s="124"/>
      <c r="GS26" s="124"/>
      <c r="GT26" s="124"/>
      <c r="GU26" s="124"/>
      <c r="GV26" s="124"/>
      <c r="GW26" s="124"/>
      <c r="GX26" s="124"/>
      <c r="GY26" s="124"/>
      <c r="GZ26" s="124"/>
      <c r="HA26" s="124"/>
      <c r="HB26" s="124"/>
      <c r="HC26" s="124"/>
      <c r="HD26" s="124"/>
      <c r="HE26" s="124"/>
      <c r="HF26" s="124"/>
      <c r="HG26" s="124"/>
      <c r="HH26" s="124"/>
      <c r="HI26" s="124"/>
      <c r="HJ26" s="124"/>
      <c r="HK26" s="124"/>
      <c r="HL26" s="124"/>
      <c r="HM26" s="124"/>
      <c r="HN26" s="124"/>
      <c r="HO26" s="124"/>
      <c r="HP26" s="124"/>
      <c r="HQ26" s="124"/>
      <c r="HR26" s="124"/>
      <c r="HS26" s="124"/>
      <c r="HT26" s="124"/>
      <c r="HU26" s="124"/>
      <c r="HV26" s="124"/>
      <c r="HW26" s="124"/>
      <c r="HX26" s="124"/>
      <c r="HY26" s="124"/>
      <c r="HZ26" s="124"/>
      <c r="IA26" s="124"/>
      <c r="IB26" s="124"/>
      <c r="IC26" s="124"/>
      <c r="ID26" s="124"/>
      <c r="IE26" s="124"/>
      <c r="IF26" s="124"/>
      <c r="IG26" s="124"/>
      <c r="IH26" s="124"/>
      <c r="II26" s="124"/>
      <c r="IJ26" s="124"/>
      <c r="IK26" s="124"/>
      <c r="IL26" s="124"/>
      <c r="IM26" s="124"/>
      <c r="IN26" s="124"/>
      <c r="IO26" s="124"/>
      <c r="IP26" s="124"/>
      <c r="IQ26" s="124"/>
      <c r="IR26" s="124"/>
      <c r="IS26" s="124"/>
      <c r="IT26" s="124"/>
      <c r="IU26" s="124"/>
    </row>
    <row r="27" spans="1:255" ht="12.75" customHeight="1" x14ac:dyDescent="0.25">
      <c r="A27" s="12"/>
      <c r="B27" s="19" t="s">
        <v>21</v>
      </c>
      <c r="C27" s="20"/>
      <c r="D27" s="20"/>
      <c r="E27" s="20"/>
      <c r="F27" s="21"/>
      <c r="G27" s="102">
        <f>SUM(G21:G26)</f>
        <v>3625000</v>
      </c>
    </row>
    <row r="28" spans="1:255" ht="12" customHeight="1" x14ac:dyDescent="0.25">
      <c r="A28" s="2"/>
      <c r="B28" s="13"/>
      <c r="C28" s="15"/>
      <c r="D28" s="15"/>
      <c r="E28" s="15"/>
      <c r="F28" s="22"/>
      <c r="G28" s="81"/>
    </row>
    <row r="29" spans="1:255" ht="12" customHeight="1" x14ac:dyDescent="0.25">
      <c r="A29" s="5"/>
      <c r="B29" s="23" t="s">
        <v>22</v>
      </c>
      <c r="C29" s="24"/>
      <c r="D29" s="25"/>
      <c r="E29" s="25"/>
      <c r="F29" s="26"/>
      <c r="G29" s="82"/>
    </row>
    <row r="30" spans="1:255" ht="24" customHeight="1" x14ac:dyDescent="0.25">
      <c r="A30" s="5"/>
      <c r="B30" s="27" t="s">
        <v>14</v>
      </c>
      <c r="C30" s="28" t="s">
        <v>15</v>
      </c>
      <c r="D30" s="28" t="s">
        <v>16</v>
      </c>
      <c r="E30" s="27" t="s">
        <v>58</v>
      </c>
      <c r="F30" s="28" t="s">
        <v>18</v>
      </c>
      <c r="G30" s="27" t="s">
        <v>19</v>
      </c>
    </row>
    <row r="31" spans="1:255" ht="12" customHeight="1" x14ac:dyDescent="0.25">
      <c r="A31" s="5"/>
      <c r="B31" s="29"/>
      <c r="C31" s="30" t="s">
        <v>58</v>
      </c>
      <c r="D31" s="30" t="s">
        <v>58</v>
      </c>
      <c r="E31" s="30" t="s">
        <v>58</v>
      </c>
      <c r="F31" s="75" t="s">
        <v>58</v>
      </c>
      <c r="G31" s="104"/>
    </row>
    <row r="32" spans="1:255" ht="12" customHeight="1" x14ac:dyDescent="0.25">
      <c r="A32" s="5"/>
      <c r="B32" s="31" t="s">
        <v>23</v>
      </c>
      <c r="C32" s="32"/>
      <c r="D32" s="32"/>
      <c r="E32" s="32"/>
      <c r="F32" s="33"/>
      <c r="G32" s="105"/>
    </row>
    <row r="33" spans="1:255" ht="12" customHeight="1" x14ac:dyDescent="0.25">
      <c r="A33" s="2"/>
      <c r="B33" s="34"/>
      <c r="C33" s="35"/>
      <c r="D33" s="35"/>
      <c r="E33" s="35"/>
      <c r="F33" s="36"/>
      <c r="G33" s="83"/>
    </row>
    <row r="34" spans="1:255" ht="12" customHeight="1" x14ac:dyDescent="0.25">
      <c r="A34" s="5"/>
      <c r="B34" s="23" t="s">
        <v>24</v>
      </c>
      <c r="C34" s="24"/>
      <c r="D34" s="25"/>
      <c r="E34" s="25"/>
      <c r="F34" s="26"/>
      <c r="G34" s="82"/>
    </row>
    <row r="35" spans="1:255" ht="24" customHeight="1" x14ac:dyDescent="0.25">
      <c r="A35" s="5"/>
      <c r="B35" s="114" t="s">
        <v>14</v>
      </c>
      <c r="C35" s="114" t="s">
        <v>15</v>
      </c>
      <c r="D35" s="114" t="s">
        <v>16</v>
      </c>
      <c r="E35" s="114" t="s">
        <v>17</v>
      </c>
      <c r="F35" s="115" t="s">
        <v>18</v>
      </c>
      <c r="G35" s="114" t="s">
        <v>19</v>
      </c>
    </row>
    <row r="36" spans="1:255" s="125" customFormat="1" ht="12.75" customHeight="1" x14ac:dyDescent="0.25">
      <c r="A36" s="123"/>
      <c r="B36" s="116" t="s">
        <v>70</v>
      </c>
      <c r="C36" s="117" t="s">
        <v>25</v>
      </c>
      <c r="D36" s="126">
        <v>0.6</v>
      </c>
      <c r="E36" s="117" t="s">
        <v>69</v>
      </c>
      <c r="F36" s="127">
        <v>150000</v>
      </c>
      <c r="G36" s="127">
        <f>D36*F36</f>
        <v>90000</v>
      </c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  <c r="EC36" s="124"/>
      <c r="ED36" s="124"/>
      <c r="EE36" s="124"/>
      <c r="EF36" s="124"/>
      <c r="EG36" s="124"/>
      <c r="EH36" s="124"/>
      <c r="EI36" s="124"/>
      <c r="EJ36" s="124"/>
      <c r="EK36" s="124"/>
      <c r="EL36" s="124"/>
      <c r="EM36" s="124"/>
      <c r="EN36" s="124"/>
      <c r="EO36" s="124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4"/>
      <c r="FE36" s="124"/>
      <c r="FF36" s="124"/>
      <c r="FG36" s="124"/>
      <c r="FH36" s="124"/>
      <c r="FI36" s="124"/>
      <c r="FJ36" s="124"/>
      <c r="FK36" s="124"/>
      <c r="FL36" s="124"/>
      <c r="FM36" s="124"/>
      <c r="FN36" s="124"/>
      <c r="FO36" s="124"/>
      <c r="FP36" s="124"/>
      <c r="FQ36" s="124"/>
      <c r="FR36" s="124"/>
      <c r="FS36" s="124"/>
      <c r="FT36" s="124"/>
      <c r="FU36" s="124"/>
      <c r="FV36" s="124"/>
      <c r="FW36" s="124"/>
      <c r="FX36" s="124"/>
      <c r="FY36" s="124"/>
      <c r="FZ36" s="124"/>
      <c r="GA36" s="124"/>
      <c r="GB36" s="124"/>
      <c r="GC36" s="124"/>
      <c r="GD36" s="124"/>
      <c r="GE36" s="124"/>
      <c r="GF36" s="124"/>
      <c r="GG36" s="124"/>
      <c r="GH36" s="124"/>
      <c r="GI36" s="124"/>
      <c r="GJ36" s="124"/>
      <c r="GK36" s="124"/>
      <c r="GL36" s="124"/>
      <c r="GM36" s="124"/>
      <c r="GN36" s="124"/>
      <c r="GO36" s="124"/>
      <c r="GP36" s="124"/>
      <c r="GQ36" s="124"/>
      <c r="GR36" s="124"/>
      <c r="GS36" s="124"/>
      <c r="GT36" s="124"/>
      <c r="GU36" s="124"/>
      <c r="GV36" s="124"/>
      <c r="GW36" s="124"/>
      <c r="GX36" s="124"/>
      <c r="GY36" s="124"/>
      <c r="GZ36" s="124"/>
      <c r="HA36" s="124"/>
      <c r="HB36" s="124"/>
      <c r="HC36" s="124"/>
      <c r="HD36" s="124"/>
      <c r="HE36" s="124"/>
      <c r="HF36" s="124"/>
      <c r="HG36" s="124"/>
      <c r="HH36" s="124"/>
      <c r="HI36" s="124"/>
      <c r="HJ36" s="124"/>
      <c r="HK36" s="124"/>
      <c r="HL36" s="124"/>
      <c r="HM36" s="124"/>
      <c r="HN36" s="124"/>
      <c r="HO36" s="124"/>
      <c r="HP36" s="124"/>
      <c r="HQ36" s="124"/>
      <c r="HR36" s="124"/>
      <c r="HS36" s="124"/>
      <c r="HT36" s="124"/>
      <c r="HU36" s="124"/>
      <c r="HV36" s="124"/>
      <c r="HW36" s="124"/>
      <c r="HX36" s="124"/>
      <c r="HY36" s="124"/>
      <c r="HZ36" s="124"/>
      <c r="IA36" s="124"/>
      <c r="IB36" s="124"/>
      <c r="IC36" s="124"/>
      <c r="ID36" s="124"/>
      <c r="IE36" s="124"/>
      <c r="IF36" s="124"/>
      <c r="IG36" s="124"/>
      <c r="IH36" s="124"/>
      <c r="II36" s="124"/>
      <c r="IJ36" s="124"/>
      <c r="IK36" s="124"/>
      <c r="IL36" s="124"/>
      <c r="IM36" s="124"/>
      <c r="IN36" s="124"/>
      <c r="IO36" s="124"/>
      <c r="IP36" s="124"/>
      <c r="IQ36" s="124"/>
      <c r="IR36" s="124"/>
      <c r="IS36" s="124"/>
      <c r="IT36" s="124"/>
      <c r="IU36" s="124"/>
    </row>
    <row r="37" spans="1:255" s="125" customFormat="1" ht="12.75" customHeight="1" x14ac:dyDescent="0.25">
      <c r="A37" s="123"/>
      <c r="B37" s="116" t="s">
        <v>67</v>
      </c>
      <c r="C37" s="117" t="s">
        <v>25</v>
      </c>
      <c r="D37" s="117">
        <v>1.5</v>
      </c>
      <c r="E37" s="117" t="s">
        <v>68</v>
      </c>
      <c r="F37" s="127">
        <v>120000</v>
      </c>
      <c r="G37" s="127">
        <f t="shared" ref="G37:G42" si="1">D37*F37</f>
        <v>180000</v>
      </c>
      <c r="H37" s="124"/>
      <c r="I37" s="124"/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  <c r="EC37" s="124"/>
      <c r="ED37" s="124"/>
      <c r="EE37" s="124"/>
      <c r="EF37" s="124"/>
      <c r="EG37" s="124"/>
      <c r="EH37" s="124"/>
      <c r="EI37" s="124"/>
      <c r="EJ37" s="124"/>
      <c r="EK37" s="124"/>
      <c r="EL37" s="124"/>
      <c r="EM37" s="124"/>
      <c r="EN37" s="124"/>
      <c r="EO37" s="124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4"/>
      <c r="FE37" s="124"/>
      <c r="FF37" s="124"/>
      <c r="FG37" s="124"/>
      <c r="FH37" s="124"/>
      <c r="FI37" s="124"/>
      <c r="FJ37" s="124"/>
      <c r="FK37" s="124"/>
      <c r="FL37" s="124"/>
      <c r="FM37" s="124"/>
      <c r="FN37" s="124"/>
      <c r="FO37" s="124"/>
      <c r="FP37" s="124"/>
      <c r="FQ37" s="124"/>
      <c r="FR37" s="124"/>
      <c r="FS37" s="124"/>
      <c r="FT37" s="124"/>
      <c r="FU37" s="124"/>
      <c r="FV37" s="124"/>
      <c r="FW37" s="124"/>
      <c r="FX37" s="124"/>
      <c r="FY37" s="124"/>
      <c r="FZ37" s="124"/>
      <c r="GA37" s="124"/>
      <c r="GB37" s="124"/>
      <c r="GC37" s="124"/>
      <c r="GD37" s="124"/>
      <c r="GE37" s="124"/>
      <c r="GF37" s="124"/>
      <c r="GG37" s="124"/>
      <c r="GH37" s="124"/>
      <c r="GI37" s="124"/>
      <c r="GJ37" s="124"/>
      <c r="GK37" s="124"/>
      <c r="GL37" s="124"/>
      <c r="GM37" s="124"/>
      <c r="GN37" s="124"/>
      <c r="GO37" s="124"/>
      <c r="GP37" s="124"/>
      <c r="GQ37" s="124"/>
      <c r="GR37" s="124"/>
      <c r="GS37" s="124"/>
      <c r="GT37" s="124"/>
      <c r="GU37" s="124"/>
      <c r="GV37" s="124"/>
      <c r="GW37" s="124"/>
      <c r="GX37" s="124"/>
      <c r="GY37" s="124"/>
      <c r="GZ37" s="124"/>
      <c r="HA37" s="124"/>
      <c r="HB37" s="124"/>
      <c r="HC37" s="124"/>
      <c r="HD37" s="124"/>
      <c r="HE37" s="124"/>
      <c r="HF37" s="124"/>
      <c r="HG37" s="124"/>
      <c r="HH37" s="124"/>
      <c r="HI37" s="124"/>
      <c r="HJ37" s="124"/>
      <c r="HK37" s="124"/>
      <c r="HL37" s="124"/>
      <c r="HM37" s="124"/>
      <c r="HN37" s="124"/>
      <c r="HO37" s="124"/>
      <c r="HP37" s="124"/>
      <c r="HQ37" s="124"/>
      <c r="HR37" s="124"/>
      <c r="HS37" s="124"/>
      <c r="HT37" s="124"/>
      <c r="HU37" s="124"/>
      <c r="HV37" s="124"/>
      <c r="HW37" s="124"/>
      <c r="HX37" s="124"/>
      <c r="HY37" s="124"/>
      <c r="HZ37" s="124"/>
      <c r="IA37" s="124"/>
      <c r="IB37" s="124"/>
      <c r="IC37" s="124"/>
      <c r="ID37" s="124"/>
      <c r="IE37" s="124"/>
      <c r="IF37" s="124"/>
      <c r="IG37" s="124"/>
      <c r="IH37" s="124"/>
      <c r="II37" s="124"/>
      <c r="IJ37" s="124"/>
      <c r="IK37" s="124"/>
      <c r="IL37" s="124"/>
      <c r="IM37" s="124"/>
      <c r="IN37" s="124"/>
      <c r="IO37" s="124"/>
      <c r="IP37" s="124"/>
      <c r="IQ37" s="124"/>
      <c r="IR37" s="124"/>
      <c r="IS37" s="124"/>
      <c r="IT37" s="124"/>
      <c r="IU37" s="124"/>
    </row>
    <row r="38" spans="1:255" s="125" customFormat="1" ht="12.75" customHeight="1" x14ac:dyDescent="0.25">
      <c r="A38" s="123"/>
      <c r="B38" s="128" t="s">
        <v>71</v>
      </c>
      <c r="C38" s="117" t="s">
        <v>25</v>
      </c>
      <c r="D38" s="117">
        <v>0.33</v>
      </c>
      <c r="E38" s="117" t="s">
        <v>72</v>
      </c>
      <c r="F38" s="127">
        <v>150000</v>
      </c>
      <c r="G38" s="127">
        <f t="shared" si="1"/>
        <v>49500</v>
      </c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  <c r="EP38" s="124"/>
      <c r="EQ38" s="124"/>
      <c r="ER38" s="124"/>
      <c r="ES38" s="124"/>
      <c r="ET38" s="124"/>
      <c r="EU38" s="124"/>
      <c r="EV38" s="124"/>
      <c r="EW38" s="124"/>
      <c r="EX38" s="124"/>
      <c r="EY38" s="124"/>
      <c r="EZ38" s="124"/>
      <c r="FA38" s="124"/>
      <c r="FB38" s="124"/>
      <c r="FC38" s="124"/>
      <c r="FD38" s="124"/>
      <c r="FE38" s="124"/>
      <c r="FF38" s="124"/>
      <c r="FG38" s="124"/>
      <c r="FH38" s="124"/>
      <c r="FI38" s="124"/>
      <c r="FJ38" s="124"/>
      <c r="FK38" s="124"/>
      <c r="FL38" s="124"/>
      <c r="FM38" s="124"/>
      <c r="FN38" s="124"/>
      <c r="FO38" s="124"/>
      <c r="FP38" s="124"/>
      <c r="FQ38" s="124"/>
      <c r="FR38" s="124"/>
      <c r="FS38" s="124"/>
      <c r="FT38" s="124"/>
      <c r="FU38" s="124"/>
      <c r="FV38" s="124"/>
      <c r="FW38" s="124"/>
      <c r="FX38" s="124"/>
      <c r="FY38" s="124"/>
      <c r="FZ38" s="124"/>
      <c r="GA38" s="124"/>
      <c r="GB38" s="124"/>
      <c r="GC38" s="124"/>
      <c r="GD38" s="124"/>
      <c r="GE38" s="124"/>
      <c r="GF38" s="124"/>
      <c r="GG38" s="124"/>
      <c r="GH38" s="124"/>
      <c r="GI38" s="124"/>
      <c r="GJ38" s="124"/>
      <c r="GK38" s="124"/>
      <c r="GL38" s="124"/>
      <c r="GM38" s="124"/>
      <c r="GN38" s="124"/>
      <c r="GO38" s="124"/>
      <c r="GP38" s="124"/>
      <c r="GQ38" s="124"/>
      <c r="GR38" s="124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24"/>
      <c r="HJ38" s="124"/>
      <c r="HK38" s="124"/>
      <c r="HL38" s="124"/>
      <c r="HM38" s="124"/>
      <c r="HN38" s="124"/>
      <c r="HO38" s="124"/>
      <c r="HP38" s="124"/>
      <c r="HQ38" s="124"/>
      <c r="HR38" s="124"/>
      <c r="HS38" s="124"/>
      <c r="HT38" s="124"/>
      <c r="HU38" s="124"/>
      <c r="HV38" s="124"/>
      <c r="HW38" s="124"/>
      <c r="HX38" s="124"/>
      <c r="HY38" s="124"/>
      <c r="HZ38" s="124"/>
      <c r="IA38" s="124"/>
      <c r="IB38" s="124"/>
      <c r="IC38" s="124"/>
      <c r="ID38" s="124"/>
      <c r="IE38" s="124"/>
      <c r="IF38" s="124"/>
      <c r="IG38" s="124"/>
      <c r="IH38" s="124"/>
      <c r="II38" s="124"/>
      <c r="IJ38" s="124"/>
      <c r="IK38" s="124"/>
      <c r="IL38" s="124"/>
      <c r="IM38" s="124"/>
      <c r="IN38" s="124"/>
      <c r="IO38" s="124"/>
      <c r="IP38" s="124"/>
      <c r="IQ38" s="124"/>
      <c r="IR38" s="124"/>
      <c r="IS38" s="124"/>
      <c r="IT38" s="124"/>
      <c r="IU38" s="124"/>
    </row>
    <row r="39" spans="1:255" s="125" customFormat="1" ht="13.5" x14ac:dyDescent="0.25">
      <c r="A39" s="123"/>
      <c r="B39" s="116" t="s">
        <v>73</v>
      </c>
      <c r="C39" s="117" t="s">
        <v>25</v>
      </c>
      <c r="D39" s="117">
        <v>0.33</v>
      </c>
      <c r="E39" s="117" t="s">
        <v>74</v>
      </c>
      <c r="F39" s="127">
        <v>150000</v>
      </c>
      <c r="G39" s="127">
        <f t="shared" si="1"/>
        <v>49500</v>
      </c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  <c r="EC39" s="124"/>
      <c r="ED39" s="124"/>
      <c r="EE39" s="124"/>
      <c r="EF39" s="124"/>
      <c r="EG39" s="124"/>
      <c r="EH39" s="124"/>
      <c r="EI39" s="124"/>
      <c r="EJ39" s="124"/>
      <c r="EK39" s="124"/>
      <c r="EL39" s="124"/>
      <c r="EM39" s="124"/>
      <c r="EN39" s="124"/>
      <c r="EO39" s="124"/>
      <c r="EP39" s="124"/>
      <c r="EQ39" s="124"/>
      <c r="ER39" s="124"/>
      <c r="ES39" s="124"/>
      <c r="ET39" s="124"/>
      <c r="EU39" s="124"/>
      <c r="EV39" s="124"/>
      <c r="EW39" s="124"/>
      <c r="EX39" s="124"/>
      <c r="EY39" s="124"/>
      <c r="EZ39" s="124"/>
      <c r="FA39" s="124"/>
      <c r="FB39" s="124"/>
      <c r="FC39" s="124"/>
      <c r="FD39" s="124"/>
      <c r="FE39" s="124"/>
      <c r="FF39" s="124"/>
      <c r="FG39" s="124"/>
      <c r="FH39" s="124"/>
      <c r="FI39" s="124"/>
      <c r="FJ39" s="124"/>
      <c r="FK39" s="124"/>
      <c r="FL39" s="124"/>
      <c r="FM39" s="124"/>
      <c r="FN39" s="124"/>
      <c r="FO39" s="124"/>
      <c r="FP39" s="124"/>
      <c r="FQ39" s="124"/>
      <c r="FR39" s="124"/>
      <c r="FS39" s="124"/>
      <c r="FT39" s="124"/>
      <c r="FU39" s="124"/>
      <c r="FV39" s="124"/>
      <c r="FW39" s="124"/>
      <c r="FX39" s="124"/>
      <c r="FY39" s="124"/>
      <c r="FZ39" s="124"/>
      <c r="GA39" s="124"/>
      <c r="GB39" s="124"/>
      <c r="GC39" s="124"/>
      <c r="GD39" s="124"/>
      <c r="GE39" s="124"/>
      <c r="GF39" s="124"/>
      <c r="GG39" s="124"/>
      <c r="GH39" s="124"/>
      <c r="GI39" s="124"/>
      <c r="GJ39" s="124"/>
      <c r="GK39" s="124"/>
      <c r="GL39" s="124"/>
      <c r="GM39" s="124"/>
      <c r="GN39" s="124"/>
      <c r="GO39" s="124"/>
      <c r="GP39" s="124"/>
      <c r="GQ39" s="124"/>
      <c r="GR39" s="124"/>
      <c r="GS39" s="124"/>
      <c r="GT39" s="124"/>
      <c r="GU39" s="124"/>
      <c r="GV39" s="124"/>
      <c r="GW39" s="124"/>
      <c r="GX39" s="124"/>
      <c r="GY39" s="124"/>
      <c r="GZ39" s="124"/>
      <c r="HA39" s="124"/>
      <c r="HB39" s="124"/>
      <c r="HC39" s="124"/>
      <c r="HD39" s="124"/>
      <c r="HE39" s="124"/>
      <c r="HF39" s="124"/>
      <c r="HG39" s="124"/>
      <c r="HH39" s="124"/>
      <c r="HI39" s="124"/>
      <c r="HJ39" s="124"/>
      <c r="HK39" s="124"/>
      <c r="HL39" s="124"/>
      <c r="HM39" s="124"/>
      <c r="HN39" s="124"/>
      <c r="HO39" s="124"/>
      <c r="HP39" s="124"/>
      <c r="HQ39" s="124"/>
      <c r="HR39" s="124"/>
      <c r="HS39" s="124"/>
      <c r="HT39" s="124"/>
      <c r="HU39" s="124"/>
      <c r="HV39" s="124"/>
      <c r="HW39" s="124"/>
      <c r="HX39" s="124"/>
      <c r="HY39" s="124"/>
      <c r="HZ39" s="124"/>
      <c r="IA39" s="124"/>
      <c r="IB39" s="124"/>
      <c r="IC39" s="124"/>
      <c r="ID39" s="124"/>
      <c r="IE39" s="124"/>
      <c r="IF39" s="124"/>
      <c r="IG39" s="124"/>
      <c r="IH39" s="124"/>
      <c r="II39" s="124"/>
      <c r="IJ39" s="124"/>
      <c r="IK39" s="124"/>
      <c r="IL39" s="124"/>
      <c r="IM39" s="124"/>
      <c r="IN39" s="124"/>
      <c r="IO39" s="124"/>
      <c r="IP39" s="124"/>
      <c r="IQ39" s="124"/>
      <c r="IR39" s="124"/>
      <c r="IS39" s="124"/>
      <c r="IT39" s="124"/>
      <c r="IU39" s="124"/>
    </row>
    <row r="40" spans="1:255" s="125" customFormat="1" ht="12.75" customHeight="1" x14ac:dyDescent="0.25">
      <c r="A40" s="123"/>
      <c r="B40" s="116" t="s">
        <v>75</v>
      </c>
      <c r="C40" s="117" t="s">
        <v>25</v>
      </c>
      <c r="D40" s="117">
        <v>3</v>
      </c>
      <c r="E40" s="117" t="s">
        <v>97</v>
      </c>
      <c r="F40" s="127">
        <v>80000</v>
      </c>
      <c r="G40" s="127">
        <f t="shared" si="1"/>
        <v>240000</v>
      </c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  <c r="EC40" s="124"/>
      <c r="ED40" s="124"/>
      <c r="EE40" s="124"/>
      <c r="EF40" s="124"/>
      <c r="EG40" s="124"/>
      <c r="EH40" s="124"/>
      <c r="EI40" s="124"/>
      <c r="EJ40" s="124"/>
      <c r="EK40" s="124"/>
      <c r="EL40" s="124"/>
      <c r="EM40" s="124"/>
      <c r="EN40" s="124"/>
      <c r="EO40" s="124"/>
      <c r="EP40" s="124"/>
      <c r="EQ40" s="124"/>
      <c r="ER40" s="124"/>
      <c r="ES40" s="124"/>
      <c r="ET40" s="124"/>
      <c r="EU40" s="124"/>
      <c r="EV40" s="124"/>
      <c r="EW40" s="124"/>
      <c r="EX40" s="124"/>
      <c r="EY40" s="124"/>
      <c r="EZ40" s="124"/>
      <c r="FA40" s="124"/>
      <c r="FB40" s="124"/>
      <c r="FC40" s="124"/>
      <c r="FD40" s="124"/>
      <c r="FE40" s="124"/>
      <c r="FF40" s="124"/>
      <c r="FG40" s="124"/>
      <c r="FH40" s="124"/>
      <c r="FI40" s="124"/>
      <c r="FJ40" s="124"/>
      <c r="FK40" s="124"/>
      <c r="FL40" s="124"/>
      <c r="FM40" s="124"/>
      <c r="FN40" s="124"/>
      <c r="FO40" s="124"/>
      <c r="FP40" s="124"/>
      <c r="FQ40" s="124"/>
      <c r="FR40" s="124"/>
      <c r="FS40" s="124"/>
      <c r="FT40" s="124"/>
      <c r="FU40" s="124"/>
      <c r="FV40" s="124"/>
      <c r="FW40" s="124"/>
      <c r="FX40" s="124"/>
      <c r="FY40" s="124"/>
      <c r="FZ40" s="124"/>
      <c r="GA40" s="124"/>
      <c r="GB40" s="124"/>
      <c r="GC40" s="124"/>
      <c r="GD40" s="124"/>
      <c r="GE40" s="124"/>
      <c r="GF40" s="124"/>
      <c r="GG40" s="124"/>
      <c r="GH40" s="124"/>
      <c r="GI40" s="124"/>
      <c r="GJ40" s="124"/>
      <c r="GK40" s="124"/>
      <c r="GL40" s="124"/>
      <c r="GM40" s="124"/>
      <c r="GN40" s="124"/>
      <c r="GO40" s="124"/>
      <c r="GP40" s="124"/>
      <c r="GQ40" s="124"/>
      <c r="GR40" s="124"/>
      <c r="GS40" s="124"/>
      <c r="GT40" s="124"/>
      <c r="GU40" s="124"/>
      <c r="GV40" s="124"/>
      <c r="GW40" s="124"/>
      <c r="GX40" s="124"/>
      <c r="GY40" s="124"/>
      <c r="GZ40" s="124"/>
      <c r="HA40" s="124"/>
      <c r="HB40" s="124"/>
      <c r="HC40" s="124"/>
      <c r="HD40" s="124"/>
      <c r="HE40" s="124"/>
      <c r="HF40" s="124"/>
      <c r="HG40" s="124"/>
      <c r="HH40" s="124"/>
      <c r="HI40" s="124"/>
      <c r="HJ40" s="124"/>
      <c r="HK40" s="124"/>
      <c r="HL40" s="124"/>
      <c r="HM40" s="124"/>
      <c r="HN40" s="124"/>
      <c r="HO40" s="124"/>
      <c r="HP40" s="124"/>
      <c r="HQ40" s="124"/>
      <c r="HR40" s="124"/>
      <c r="HS40" s="124"/>
      <c r="HT40" s="124"/>
      <c r="HU40" s="124"/>
      <c r="HV40" s="124"/>
      <c r="HW40" s="124"/>
      <c r="HX40" s="124"/>
      <c r="HY40" s="124"/>
      <c r="HZ40" s="124"/>
      <c r="IA40" s="124"/>
      <c r="IB40" s="124"/>
      <c r="IC40" s="124"/>
      <c r="ID40" s="124"/>
      <c r="IE40" s="124"/>
      <c r="IF40" s="124"/>
      <c r="IG40" s="124"/>
      <c r="IH40" s="124"/>
      <c r="II40" s="124"/>
      <c r="IJ40" s="124"/>
      <c r="IK40" s="124"/>
      <c r="IL40" s="124"/>
      <c r="IM40" s="124"/>
      <c r="IN40" s="124"/>
      <c r="IO40" s="124"/>
      <c r="IP40" s="124"/>
      <c r="IQ40" s="124"/>
      <c r="IR40" s="124"/>
      <c r="IS40" s="124"/>
      <c r="IT40" s="124"/>
      <c r="IU40" s="124"/>
    </row>
    <row r="41" spans="1:255" s="125" customFormat="1" ht="12.75" customHeight="1" x14ac:dyDescent="0.25">
      <c r="A41" s="123"/>
      <c r="B41" s="116" t="s">
        <v>76</v>
      </c>
      <c r="C41" s="117" t="s">
        <v>25</v>
      </c>
      <c r="D41" s="129">
        <v>3</v>
      </c>
      <c r="E41" s="117" t="s">
        <v>68</v>
      </c>
      <c r="F41" s="127">
        <v>100000</v>
      </c>
      <c r="G41" s="127">
        <f t="shared" si="1"/>
        <v>300000</v>
      </c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  <c r="EC41" s="124"/>
      <c r="ED41" s="124"/>
      <c r="EE41" s="124"/>
      <c r="EF41" s="124"/>
      <c r="EG41" s="124"/>
      <c r="EH41" s="124"/>
      <c r="EI41" s="124"/>
      <c r="EJ41" s="124"/>
      <c r="EK41" s="124"/>
      <c r="EL41" s="124"/>
      <c r="EM41" s="124"/>
      <c r="EN41" s="124"/>
      <c r="EO41" s="124"/>
      <c r="EP41" s="124"/>
      <c r="EQ41" s="124"/>
      <c r="ER41" s="124"/>
      <c r="ES41" s="124"/>
      <c r="ET41" s="124"/>
      <c r="EU41" s="124"/>
      <c r="EV41" s="124"/>
      <c r="EW41" s="124"/>
      <c r="EX41" s="124"/>
      <c r="EY41" s="124"/>
      <c r="EZ41" s="124"/>
      <c r="FA41" s="124"/>
      <c r="FB41" s="124"/>
      <c r="FC41" s="124"/>
      <c r="FD41" s="124"/>
      <c r="FE41" s="124"/>
      <c r="FF41" s="124"/>
      <c r="FG41" s="124"/>
      <c r="FH41" s="124"/>
      <c r="FI41" s="124"/>
      <c r="FJ41" s="124"/>
      <c r="FK41" s="124"/>
      <c r="FL41" s="124"/>
      <c r="FM41" s="124"/>
      <c r="FN41" s="124"/>
      <c r="FO41" s="124"/>
      <c r="FP41" s="124"/>
      <c r="FQ41" s="124"/>
      <c r="FR41" s="124"/>
      <c r="FS41" s="124"/>
      <c r="FT41" s="124"/>
      <c r="FU41" s="124"/>
      <c r="FV41" s="124"/>
      <c r="FW41" s="124"/>
      <c r="FX41" s="124"/>
      <c r="FY41" s="124"/>
      <c r="FZ41" s="124"/>
      <c r="GA41" s="124"/>
      <c r="GB41" s="124"/>
      <c r="GC41" s="124"/>
      <c r="GD41" s="124"/>
      <c r="GE41" s="124"/>
      <c r="GF41" s="124"/>
      <c r="GG41" s="124"/>
      <c r="GH41" s="124"/>
      <c r="GI41" s="124"/>
      <c r="GJ41" s="124"/>
      <c r="GK41" s="124"/>
      <c r="GL41" s="124"/>
      <c r="GM41" s="124"/>
      <c r="GN41" s="124"/>
      <c r="GO41" s="124"/>
      <c r="GP41" s="124"/>
      <c r="GQ41" s="124"/>
      <c r="GR41" s="124"/>
      <c r="GS41" s="124"/>
      <c r="GT41" s="124"/>
      <c r="GU41" s="124"/>
      <c r="GV41" s="124"/>
      <c r="GW41" s="124"/>
      <c r="GX41" s="124"/>
      <c r="GY41" s="124"/>
      <c r="GZ41" s="124"/>
      <c r="HA41" s="124"/>
      <c r="HB41" s="124"/>
      <c r="HC41" s="124"/>
      <c r="HD41" s="124"/>
      <c r="HE41" s="124"/>
      <c r="HF41" s="124"/>
      <c r="HG41" s="124"/>
      <c r="HH41" s="124"/>
      <c r="HI41" s="124"/>
      <c r="HJ41" s="124"/>
      <c r="HK41" s="124"/>
      <c r="HL41" s="124"/>
      <c r="HM41" s="124"/>
      <c r="HN41" s="124"/>
      <c r="HO41" s="124"/>
      <c r="HP41" s="124"/>
      <c r="HQ41" s="124"/>
      <c r="HR41" s="124"/>
      <c r="HS41" s="124"/>
      <c r="HT41" s="124"/>
      <c r="HU41" s="124"/>
      <c r="HV41" s="124"/>
      <c r="HW41" s="124"/>
      <c r="HX41" s="124"/>
      <c r="HY41" s="124"/>
      <c r="HZ41" s="124"/>
      <c r="IA41" s="124"/>
      <c r="IB41" s="124"/>
      <c r="IC41" s="124"/>
      <c r="ID41" s="124"/>
      <c r="IE41" s="124"/>
      <c r="IF41" s="124"/>
      <c r="IG41" s="124"/>
      <c r="IH41" s="124"/>
      <c r="II41" s="124"/>
      <c r="IJ41" s="124"/>
      <c r="IK41" s="124"/>
      <c r="IL41" s="124"/>
      <c r="IM41" s="124"/>
      <c r="IN41" s="124"/>
      <c r="IO41" s="124"/>
      <c r="IP41" s="124"/>
      <c r="IQ41" s="124"/>
      <c r="IR41" s="124"/>
      <c r="IS41" s="124"/>
      <c r="IT41" s="124"/>
      <c r="IU41" s="124"/>
    </row>
    <row r="42" spans="1:255" s="125" customFormat="1" ht="12.75" customHeight="1" x14ac:dyDescent="0.25">
      <c r="A42" s="123"/>
      <c r="B42" s="116" t="s">
        <v>99</v>
      </c>
      <c r="C42" s="117" t="s">
        <v>25</v>
      </c>
      <c r="D42" s="117">
        <v>0.5</v>
      </c>
      <c r="E42" s="117" t="s">
        <v>68</v>
      </c>
      <c r="F42" s="127">
        <v>150000</v>
      </c>
      <c r="G42" s="127">
        <f t="shared" si="1"/>
        <v>75000</v>
      </c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  <c r="EH42" s="124"/>
      <c r="EI42" s="124"/>
      <c r="EJ42" s="124"/>
      <c r="EK42" s="124"/>
      <c r="EL42" s="124"/>
      <c r="EM42" s="124"/>
      <c r="EN42" s="124"/>
      <c r="EO42" s="124"/>
      <c r="EP42" s="124"/>
      <c r="EQ42" s="124"/>
      <c r="ER42" s="124"/>
      <c r="ES42" s="124"/>
      <c r="ET42" s="124"/>
      <c r="EU42" s="124"/>
      <c r="EV42" s="124"/>
      <c r="EW42" s="124"/>
      <c r="EX42" s="124"/>
      <c r="EY42" s="124"/>
      <c r="EZ42" s="124"/>
      <c r="FA42" s="124"/>
      <c r="FB42" s="124"/>
      <c r="FC42" s="124"/>
      <c r="FD42" s="124"/>
      <c r="FE42" s="124"/>
      <c r="FF42" s="124"/>
      <c r="FG42" s="124"/>
      <c r="FH42" s="124"/>
      <c r="FI42" s="124"/>
      <c r="FJ42" s="124"/>
      <c r="FK42" s="124"/>
      <c r="FL42" s="124"/>
      <c r="FM42" s="124"/>
      <c r="FN42" s="124"/>
      <c r="FO42" s="124"/>
      <c r="FP42" s="124"/>
      <c r="FQ42" s="124"/>
      <c r="FR42" s="124"/>
      <c r="FS42" s="124"/>
      <c r="FT42" s="124"/>
      <c r="FU42" s="124"/>
      <c r="FV42" s="124"/>
      <c r="FW42" s="124"/>
      <c r="FX42" s="124"/>
      <c r="FY42" s="124"/>
      <c r="FZ42" s="124"/>
      <c r="GA42" s="124"/>
      <c r="GB42" s="124"/>
      <c r="GC42" s="124"/>
      <c r="GD42" s="124"/>
      <c r="GE42" s="124"/>
      <c r="GF42" s="124"/>
      <c r="GG42" s="124"/>
      <c r="GH42" s="124"/>
      <c r="GI42" s="124"/>
      <c r="GJ42" s="124"/>
      <c r="GK42" s="124"/>
      <c r="GL42" s="124"/>
      <c r="GM42" s="124"/>
      <c r="GN42" s="124"/>
      <c r="GO42" s="124"/>
      <c r="GP42" s="124"/>
      <c r="GQ42" s="124"/>
      <c r="GR42" s="124"/>
      <c r="GS42" s="124"/>
      <c r="GT42" s="124"/>
      <c r="GU42" s="124"/>
      <c r="GV42" s="124"/>
      <c r="GW42" s="124"/>
      <c r="GX42" s="124"/>
      <c r="GY42" s="124"/>
      <c r="GZ42" s="124"/>
      <c r="HA42" s="124"/>
      <c r="HB42" s="124"/>
      <c r="HC42" s="124"/>
      <c r="HD42" s="124"/>
      <c r="HE42" s="124"/>
      <c r="HF42" s="124"/>
      <c r="HG42" s="124"/>
      <c r="HH42" s="124"/>
      <c r="HI42" s="124"/>
      <c r="HJ42" s="124"/>
      <c r="HK42" s="124"/>
      <c r="HL42" s="124"/>
      <c r="HM42" s="124"/>
      <c r="HN42" s="124"/>
      <c r="HO42" s="124"/>
      <c r="HP42" s="124"/>
      <c r="HQ42" s="124"/>
      <c r="HR42" s="124"/>
      <c r="HS42" s="124"/>
      <c r="HT42" s="124"/>
      <c r="HU42" s="124"/>
      <c r="HV42" s="124"/>
      <c r="HW42" s="124"/>
      <c r="HX42" s="124"/>
      <c r="HY42" s="124"/>
      <c r="HZ42" s="124"/>
      <c r="IA42" s="124"/>
      <c r="IB42" s="124"/>
      <c r="IC42" s="124"/>
      <c r="ID42" s="124"/>
      <c r="IE42" s="124"/>
      <c r="IF42" s="124"/>
      <c r="IG42" s="124"/>
      <c r="IH42" s="124"/>
      <c r="II42" s="124"/>
      <c r="IJ42" s="124"/>
      <c r="IK42" s="124"/>
      <c r="IL42" s="124"/>
      <c r="IM42" s="124"/>
      <c r="IN42" s="124"/>
      <c r="IO42" s="124"/>
      <c r="IP42" s="124"/>
      <c r="IQ42" s="124"/>
      <c r="IR42" s="124"/>
      <c r="IS42" s="124"/>
      <c r="IT42" s="124"/>
      <c r="IU42" s="124"/>
    </row>
    <row r="43" spans="1:255" s="125" customFormat="1" ht="12.75" customHeight="1" x14ac:dyDescent="0.25">
      <c r="A43" s="130"/>
      <c r="B43" s="131"/>
      <c r="C43" s="132"/>
      <c r="D43" s="133"/>
      <c r="E43" s="132"/>
      <c r="F43" s="134"/>
      <c r="G43" s="13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  <c r="EC43" s="124"/>
      <c r="ED43" s="124"/>
      <c r="EE43" s="124"/>
      <c r="EF43" s="124"/>
      <c r="EG43" s="124"/>
      <c r="EH43" s="124"/>
      <c r="EI43" s="124"/>
      <c r="EJ43" s="124"/>
      <c r="EK43" s="124"/>
      <c r="EL43" s="124"/>
      <c r="EM43" s="124"/>
      <c r="EN43" s="124"/>
      <c r="EO43" s="124"/>
      <c r="EP43" s="124"/>
      <c r="EQ43" s="124"/>
      <c r="ER43" s="124"/>
      <c r="ES43" s="124"/>
      <c r="ET43" s="124"/>
      <c r="EU43" s="124"/>
      <c r="EV43" s="124"/>
      <c r="EW43" s="124"/>
      <c r="EX43" s="124"/>
      <c r="EY43" s="124"/>
      <c r="EZ43" s="124"/>
      <c r="FA43" s="124"/>
      <c r="FB43" s="124"/>
      <c r="FC43" s="124"/>
      <c r="FD43" s="124"/>
      <c r="FE43" s="124"/>
      <c r="FF43" s="124"/>
      <c r="FG43" s="124"/>
      <c r="FH43" s="124"/>
      <c r="FI43" s="124"/>
      <c r="FJ43" s="124"/>
      <c r="FK43" s="124"/>
      <c r="FL43" s="124"/>
      <c r="FM43" s="124"/>
      <c r="FN43" s="124"/>
      <c r="FO43" s="124"/>
      <c r="FP43" s="124"/>
      <c r="FQ43" s="124"/>
      <c r="FR43" s="124"/>
      <c r="FS43" s="124"/>
      <c r="FT43" s="124"/>
      <c r="FU43" s="124"/>
      <c r="FV43" s="124"/>
      <c r="FW43" s="124"/>
      <c r="FX43" s="124"/>
      <c r="FY43" s="124"/>
      <c r="FZ43" s="124"/>
      <c r="GA43" s="124"/>
      <c r="GB43" s="124"/>
      <c r="GC43" s="124"/>
      <c r="GD43" s="124"/>
      <c r="GE43" s="124"/>
      <c r="GF43" s="124"/>
      <c r="GG43" s="124"/>
      <c r="GH43" s="124"/>
      <c r="GI43" s="124"/>
      <c r="GJ43" s="124"/>
      <c r="GK43" s="124"/>
      <c r="GL43" s="124"/>
      <c r="GM43" s="124"/>
      <c r="GN43" s="124"/>
      <c r="GO43" s="124"/>
      <c r="GP43" s="124"/>
      <c r="GQ43" s="124"/>
      <c r="GR43" s="124"/>
      <c r="GS43" s="124"/>
      <c r="GT43" s="124"/>
      <c r="GU43" s="124"/>
      <c r="GV43" s="124"/>
      <c r="GW43" s="124"/>
      <c r="GX43" s="124"/>
      <c r="GY43" s="124"/>
      <c r="GZ43" s="124"/>
      <c r="HA43" s="124"/>
      <c r="HB43" s="124"/>
      <c r="HC43" s="124"/>
      <c r="HD43" s="124"/>
      <c r="HE43" s="124"/>
      <c r="HF43" s="124"/>
      <c r="HG43" s="124"/>
      <c r="HH43" s="124"/>
      <c r="HI43" s="124"/>
      <c r="HJ43" s="124"/>
      <c r="HK43" s="124"/>
      <c r="HL43" s="124"/>
      <c r="HM43" s="124"/>
      <c r="HN43" s="124"/>
      <c r="HO43" s="124"/>
      <c r="HP43" s="124"/>
      <c r="HQ43" s="124"/>
      <c r="HR43" s="124"/>
      <c r="HS43" s="124"/>
      <c r="HT43" s="124"/>
      <c r="HU43" s="124"/>
      <c r="HV43" s="124"/>
      <c r="HW43" s="124"/>
      <c r="HX43" s="124"/>
      <c r="HY43" s="124"/>
      <c r="HZ43" s="124"/>
      <c r="IA43" s="124"/>
      <c r="IB43" s="124"/>
      <c r="IC43" s="124"/>
      <c r="ID43" s="124"/>
      <c r="IE43" s="124"/>
      <c r="IF43" s="124"/>
      <c r="IG43" s="124"/>
      <c r="IH43" s="124"/>
      <c r="II43" s="124"/>
      <c r="IJ43" s="124"/>
      <c r="IK43" s="124"/>
      <c r="IL43" s="124"/>
      <c r="IM43" s="124"/>
      <c r="IN43" s="124"/>
      <c r="IO43" s="124"/>
      <c r="IP43" s="124"/>
      <c r="IQ43" s="124"/>
      <c r="IR43" s="124"/>
      <c r="IS43" s="124"/>
      <c r="IT43" s="124"/>
      <c r="IU43" s="124"/>
    </row>
    <row r="44" spans="1:255" ht="12.75" customHeight="1" x14ac:dyDescent="0.25">
      <c r="A44" s="5"/>
      <c r="B44" s="37" t="s">
        <v>26</v>
      </c>
      <c r="C44" s="38"/>
      <c r="D44" s="38"/>
      <c r="E44" s="38"/>
      <c r="F44" s="38"/>
      <c r="G44" s="103">
        <f>SUM(G36:G42)</f>
        <v>984000</v>
      </c>
    </row>
    <row r="45" spans="1:255" ht="12" customHeight="1" x14ac:dyDescent="0.25">
      <c r="A45" s="2"/>
      <c r="B45" s="34"/>
      <c r="C45" s="35"/>
      <c r="D45" s="35"/>
      <c r="E45" s="35"/>
      <c r="F45" s="36"/>
      <c r="G45" s="83"/>
    </row>
    <row r="46" spans="1:255" ht="12" customHeight="1" x14ac:dyDescent="0.25">
      <c r="A46" s="5"/>
      <c r="B46" s="23" t="s">
        <v>27</v>
      </c>
      <c r="C46" s="24"/>
      <c r="D46" s="25"/>
      <c r="E46" s="25"/>
      <c r="F46" s="26"/>
      <c r="G46" s="82"/>
    </row>
    <row r="47" spans="1:255" ht="24" customHeight="1" x14ac:dyDescent="0.25">
      <c r="A47" s="5"/>
      <c r="B47" s="76" t="s">
        <v>28</v>
      </c>
      <c r="C47" s="76" t="s">
        <v>29</v>
      </c>
      <c r="D47" s="76" t="s">
        <v>30</v>
      </c>
      <c r="E47" s="76" t="s">
        <v>17</v>
      </c>
      <c r="F47" s="76" t="s">
        <v>18</v>
      </c>
      <c r="G47" s="84" t="s">
        <v>19</v>
      </c>
      <c r="K47" s="74"/>
    </row>
    <row r="48" spans="1:255" s="125" customFormat="1" ht="12.75" customHeight="1" x14ac:dyDescent="0.25">
      <c r="A48" s="158"/>
      <c r="B48" s="135" t="s">
        <v>64</v>
      </c>
      <c r="C48" s="136"/>
      <c r="D48" s="136"/>
      <c r="E48" s="136"/>
      <c r="F48" s="137"/>
      <c r="G48" s="137"/>
      <c r="H48" s="124"/>
      <c r="I48" s="124"/>
      <c r="J48" s="124"/>
      <c r="K48" s="159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  <c r="EC48" s="124"/>
      <c r="ED48" s="124"/>
      <c r="EE48" s="124"/>
      <c r="EF48" s="124"/>
      <c r="EG48" s="124"/>
      <c r="EH48" s="124"/>
      <c r="EI48" s="124"/>
      <c r="EJ48" s="124"/>
      <c r="EK48" s="124"/>
      <c r="EL48" s="124"/>
      <c r="EM48" s="124"/>
      <c r="EN48" s="124"/>
      <c r="EO48" s="124"/>
      <c r="EP48" s="124"/>
      <c r="EQ48" s="124"/>
      <c r="ER48" s="124"/>
      <c r="ES48" s="124"/>
      <c r="ET48" s="124"/>
      <c r="EU48" s="124"/>
      <c r="EV48" s="124"/>
      <c r="EW48" s="124"/>
      <c r="EX48" s="124"/>
      <c r="EY48" s="124"/>
      <c r="EZ48" s="124"/>
      <c r="FA48" s="124"/>
      <c r="FB48" s="124"/>
      <c r="FC48" s="124"/>
      <c r="FD48" s="124"/>
      <c r="FE48" s="124"/>
      <c r="FF48" s="124"/>
      <c r="FG48" s="124"/>
      <c r="FH48" s="124"/>
      <c r="FI48" s="124"/>
      <c r="FJ48" s="124"/>
      <c r="FK48" s="124"/>
      <c r="FL48" s="124"/>
      <c r="FM48" s="124"/>
      <c r="FN48" s="124"/>
      <c r="FO48" s="124"/>
      <c r="FP48" s="124"/>
      <c r="FQ48" s="124"/>
      <c r="FR48" s="124"/>
      <c r="FS48" s="124"/>
      <c r="FT48" s="124"/>
      <c r="FU48" s="124"/>
      <c r="FV48" s="124"/>
      <c r="FW48" s="124"/>
      <c r="FX48" s="124"/>
      <c r="FY48" s="124"/>
      <c r="FZ48" s="124"/>
      <c r="GA48" s="124"/>
      <c r="GB48" s="124"/>
      <c r="GC48" s="124"/>
      <c r="GD48" s="124"/>
      <c r="GE48" s="124"/>
      <c r="GF48" s="124"/>
      <c r="GG48" s="124"/>
      <c r="GH48" s="124"/>
      <c r="GI48" s="124"/>
      <c r="GJ48" s="124"/>
      <c r="GK48" s="124"/>
      <c r="GL48" s="124"/>
      <c r="GM48" s="124"/>
      <c r="GN48" s="124"/>
      <c r="GO48" s="124"/>
      <c r="GP48" s="124"/>
      <c r="GQ48" s="124"/>
      <c r="GR48" s="124"/>
      <c r="GS48" s="124"/>
      <c r="GT48" s="124"/>
      <c r="GU48" s="124"/>
      <c r="GV48" s="124"/>
      <c r="GW48" s="124"/>
      <c r="GX48" s="124"/>
      <c r="GY48" s="124"/>
      <c r="GZ48" s="124"/>
      <c r="HA48" s="124"/>
      <c r="HB48" s="124"/>
      <c r="HC48" s="124"/>
      <c r="HD48" s="124"/>
      <c r="HE48" s="124"/>
      <c r="HF48" s="124"/>
      <c r="HG48" s="124"/>
      <c r="HH48" s="124"/>
      <c r="HI48" s="124"/>
      <c r="HJ48" s="124"/>
      <c r="HK48" s="124"/>
      <c r="HL48" s="124"/>
      <c r="HM48" s="124"/>
      <c r="HN48" s="124"/>
      <c r="HO48" s="124"/>
      <c r="HP48" s="124"/>
      <c r="HQ48" s="124"/>
      <c r="HR48" s="124"/>
      <c r="HS48" s="124"/>
      <c r="HT48" s="124"/>
      <c r="HU48" s="124"/>
      <c r="HV48" s="124"/>
      <c r="HW48" s="124"/>
      <c r="HX48" s="124"/>
      <c r="HY48" s="124"/>
      <c r="HZ48" s="124"/>
      <c r="IA48" s="124"/>
      <c r="IB48" s="124"/>
      <c r="IC48" s="124"/>
      <c r="ID48" s="124"/>
      <c r="IE48" s="124"/>
      <c r="IF48" s="124"/>
      <c r="IG48" s="124"/>
      <c r="IH48" s="124"/>
      <c r="II48" s="124"/>
      <c r="IJ48" s="124"/>
      <c r="IK48" s="124"/>
      <c r="IL48" s="124"/>
      <c r="IM48" s="124"/>
      <c r="IN48" s="124"/>
      <c r="IO48" s="124"/>
      <c r="IP48" s="124"/>
      <c r="IQ48" s="124"/>
      <c r="IR48" s="124"/>
      <c r="IS48" s="124"/>
      <c r="IT48" s="124"/>
      <c r="IU48" s="124"/>
    </row>
    <row r="49" spans="1:255" s="125" customFormat="1" ht="13.5" x14ac:dyDescent="0.25">
      <c r="A49" s="158"/>
      <c r="B49" s="138" t="s">
        <v>77</v>
      </c>
      <c r="C49" s="139" t="s">
        <v>59</v>
      </c>
      <c r="D49" s="139">
        <v>200</v>
      </c>
      <c r="E49" s="140" t="s">
        <v>78</v>
      </c>
      <c r="F49" s="141">
        <v>1300</v>
      </c>
      <c r="G49" s="142">
        <f t="shared" ref="G49:G54" si="2">(D49*F49)</f>
        <v>260000</v>
      </c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  <c r="EC49" s="124"/>
      <c r="ED49" s="124"/>
      <c r="EE49" s="124"/>
      <c r="EF49" s="124"/>
      <c r="EG49" s="124"/>
      <c r="EH49" s="124"/>
      <c r="EI49" s="124"/>
      <c r="EJ49" s="124"/>
      <c r="EK49" s="124"/>
      <c r="EL49" s="124"/>
      <c r="EM49" s="124"/>
      <c r="EN49" s="124"/>
      <c r="EO49" s="124"/>
      <c r="EP49" s="124"/>
      <c r="EQ49" s="124"/>
      <c r="ER49" s="124"/>
      <c r="ES49" s="124"/>
      <c r="ET49" s="124"/>
      <c r="EU49" s="124"/>
      <c r="EV49" s="124"/>
      <c r="EW49" s="124"/>
      <c r="EX49" s="124"/>
      <c r="EY49" s="124"/>
      <c r="EZ49" s="124"/>
      <c r="FA49" s="124"/>
      <c r="FB49" s="124"/>
      <c r="FC49" s="124"/>
      <c r="FD49" s="124"/>
      <c r="FE49" s="124"/>
      <c r="FF49" s="124"/>
      <c r="FG49" s="124"/>
      <c r="FH49" s="124"/>
      <c r="FI49" s="124"/>
      <c r="FJ49" s="124"/>
      <c r="FK49" s="124"/>
      <c r="FL49" s="124"/>
      <c r="FM49" s="124"/>
      <c r="FN49" s="124"/>
      <c r="FO49" s="124"/>
      <c r="FP49" s="124"/>
      <c r="FQ49" s="124"/>
      <c r="FR49" s="124"/>
      <c r="FS49" s="124"/>
      <c r="FT49" s="124"/>
      <c r="FU49" s="124"/>
      <c r="FV49" s="124"/>
      <c r="FW49" s="124"/>
      <c r="FX49" s="124"/>
      <c r="FY49" s="124"/>
      <c r="FZ49" s="124"/>
      <c r="GA49" s="124"/>
      <c r="GB49" s="124"/>
      <c r="GC49" s="124"/>
      <c r="GD49" s="124"/>
      <c r="GE49" s="124"/>
      <c r="GF49" s="124"/>
      <c r="GG49" s="124"/>
      <c r="GH49" s="124"/>
      <c r="GI49" s="124"/>
      <c r="GJ49" s="124"/>
      <c r="GK49" s="124"/>
      <c r="GL49" s="124"/>
      <c r="GM49" s="124"/>
      <c r="GN49" s="124"/>
      <c r="GO49" s="124"/>
      <c r="GP49" s="124"/>
      <c r="GQ49" s="124"/>
      <c r="GR49" s="124"/>
      <c r="GS49" s="124"/>
      <c r="GT49" s="124"/>
      <c r="GU49" s="124"/>
      <c r="GV49" s="124"/>
      <c r="GW49" s="124"/>
      <c r="GX49" s="124"/>
      <c r="GY49" s="124"/>
      <c r="GZ49" s="124"/>
      <c r="HA49" s="124"/>
      <c r="HB49" s="124"/>
      <c r="HC49" s="124"/>
      <c r="HD49" s="124"/>
      <c r="HE49" s="124"/>
      <c r="HF49" s="124"/>
      <c r="HG49" s="124"/>
      <c r="HH49" s="124"/>
      <c r="HI49" s="124"/>
      <c r="HJ49" s="124"/>
      <c r="HK49" s="124"/>
      <c r="HL49" s="124"/>
      <c r="HM49" s="124"/>
      <c r="HN49" s="124"/>
      <c r="HO49" s="124"/>
      <c r="HP49" s="124"/>
      <c r="HQ49" s="124"/>
      <c r="HR49" s="124"/>
      <c r="HS49" s="124"/>
      <c r="HT49" s="124"/>
      <c r="HU49" s="124"/>
      <c r="HV49" s="124"/>
      <c r="HW49" s="124"/>
      <c r="HX49" s="124"/>
      <c r="HY49" s="124"/>
      <c r="HZ49" s="124"/>
      <c r="IA49" s="124"/>
      <c r="IB49" s="124"/>
      <c r="IC49" s="124"/>
      <c r="ID49" s="124"/>
      <c r="IE49" s="124"/>
      <c r="IF49" s="124"/>
      <c r="IG49" s="124"/>
      <c r="IH49" s="124"/>
      <c r="II49" s="124"/>
      <c r="IJ49" s="124"/>
      <c r="IK49" s="124"/>
      <c r="IL49" s="124"/>
      <c r="IM49" s="124"/>
      <c r="IN49" s="124"/>
      <c r="IO49" s="124"/>
      <c r="IP49" s="124"/>
      <c r="IQ49" s="124"/>
      <c r="IR49" s="124"/>
      <c r="IS49" s="124"/>
      <c r="IT49" s="124"/>
      <c r="IU49" s="124"/>
    </row>
    <row r="50" spans="1:255" s="125" customFormat="1" ht="13.5" x14ac:dyDescent="0.25">
      <c r="A50" s="123"/>
      <c r="B50" s="138" t="s">
        <v>100</v>
      </c>
      <c r="C50" s="139" t="s">
        <v>65</v>
      </c>
      <c r="D50" s="139">
        <v>10</v>
      </c>
      <c r="E50" s="140" t="s">
        <v>78</v>
      </c>
      <c r="F50" s="141">
        <v>6240</v>
      </c>
      <c r="G50" s="142">
        <f t="shared" si="2"/>
        <v>62400</v>
      </c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  <c r="EC50" s="124"/>
      <c r="ED50" s="124"/>
      <c r="EE50" s="124"/>
      <c r="EF50" s="124"/>
      <c r="EG50" s="124"/>
      <c r="EH50" s="124"/>
      <c r="EI50" s="124"/>
      <c r="EJ50" s="124"/>
      <c r="EK50" s="124"/>
      <c r="EL50" s="124"/>
      <c r="EM50" s="124"/>
      <c r="EN50" s="124"/>
      <c r="EO50" s="124"/>
      <c r="EP50" s="124"/>
      <c r="EQ50" s="124"/>
      <c r="ER50" s="124"/>
      <c r="ES50" s="124"/>
      <c r="ET50" s="124"/>
      <c r="EU50" s="124"/>
      <c r="EV50" s="124"/>
      <c r="EW50" s="124"/>
      <c r="EX50" s="124"/>
      <c r="EY50" s="124"/>
      <c r="EZ50" s="124"/>
      <c r="FA50" s="124"/>
      <c r="FB50" s="124"/>
      <c r="FC50" s="124"/>
      <c r="FD50" s="124"/>
      <c r="FE50" s="124"/>
      <c r="FF50" s="124"/>
      <c r="FG50" s="124"/>
      <c r="FH50" s="124"/>
      <c r="FI50" s="124"/>
      <c r="FJ50" s="124"/>
      <c r="FK50" s="124"/>
      <c r="FL50" s="124"/>
      <c r="FM50" s="124"/>
      <c r="FN50" s="124"/>
      <c r="FO50" s="124"/>
      <c r="FP50" s="124"/>
      <c r="FQ50" s="124"/>
      <c r="FR50" s="124"/>
      <c r="FS50" s="124"/>
      <c r="FT50" s="124"/>
      <c r="FU50" s="124"/>
      <c r="FV50" s="124"/>
      <c r="FW50" s="124"/>
      <c r="FX50" s="124"/>
      <c r="FY50" s="124"/>
      <c r="FZ50" s="124"/>
      <c r="GA50" s="124"/>
      <c r="GB50" s="124"/>
      <c r="GC50" s="124"/>
      <c r="GD50" s="124"/>
      <c r="GE50" s="124"/>
      <c r="GF50" s="124"/>
      <c r="GG50" s="124"/>
      <c r="GH50" s="124"/>
      <c r="GI50" s="124"/>
      <c r="GJ50" s="124"/>
      <c r="GK50" s="124"/>
      <c r="GL50" s="124"/>
      <c r="GM50" s="124"/>
      <c r="GN50" s="124"/>
      <c r="GO50" s="124"/>
      <c r="GP50" s="124"/>
      <c r="GQ50" s="124"/>
      <c r="GR50" s="124"/>
      <c r="GS50" s="124"/>
      <c r="GT50" s="124"/>
      <c r="GU50" s="124"/>
      <c r="GV50" s="124"/>
      <c r="GW50" s="124"/>
      <c r="GX50" s="124"/>
      <c r="GY50" s="124"/>
      <c r="GZ50" s="124"/>
      <c r="HA50" s="124"/>
      <c r="HB50" s="124"/>
      <c r="HC50" s="124"/>
      <c r="HD50" s="124"/>
      <c r="HE50" s="124"/>
      <c r="HF50" s="124"/>
      <c r="HG50" s="124"/>
      <c r="HH50" s="124"/>
      <c r="HI50" s="124"/>
      <c r="HJ50" s="124"/>
      <c r="HK50" s="124"/>
      <c r="HL50" s="124"/>
      <c r="HM50" s="124"/>
      <c r="HN50" s="124"/>
      <c r="HO50" s="124"/>
      <c r="HP50" s="124"/>
      <c r="HQ50" s="124"/>
      <c r="HR50" s="124"/>
      <c r="HS50" s="124"/>
      <c r="HT50" s="124"/>
      <c r="HU50" s="124"/>
      <c r="HV50" s="124"/>
      <c r="HW50" s="124"/>
      <c r="HX50" s="124"/>
      <c r="HY50" s="124"/>
      <c r="HZ50" s="124"/>
      <c r="IA50" s="124"/>
      <c r="IB50" s="124"/>
      <c r="IC50" s="124"/>
      <c r="ID50" s="124"/>
      <c r="IE50" s="124"/>
      <c r="IF50" s="124"/>
      <c r="IG50" s="124"/>
      <c r="IH50" s="124"/>
      <c r="II50" s="124"/>
      <c r="IJ50" s="124"/>
      <c r="IK50" s="124"/>
      <c r="IL50" s="124"/>
      <c r="IM50" s="124"/>
      <c r="IN50" s="124"/>
      <c r="IO50" s="124"/>
      <c r="IP50" s="124"/>
      <c r="IQ50" s="124"/>
      <c r="IR50" s="124"/>
      <c r="IS50" s="124"/>
      <c r="IT50" s="124"/>
      <c r="IU50" s="124"/>
    </row>
    <row r="51" spans="1:255" s="125" customFormat="1" ht="13.5" x14ac:dyDescent="0.25">
      <c r="A51" s="123"/>
      <c r="B51" s="138" t="s">
        <v>101</v>
      </c>
      <c r="C51" s="139" t="s">
        <v>65</v>
      </c>
      <c r="D51" s="139">
        <v>15</v>
      </c>
      <c r="E51" s="140" t="s">
        <v>87</v>
      </c>
      <c r="F51" s="141">
        <v>6770</v>
      </c>
      <c r="G51" s="142">
        <f t="shared" si="2"/>
        <v>101550</v>
      </c>
      <c r="H51" s="124"/>
      <c r="I51" s="124"/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  <c r="EC51" s="124"/>
      <c r="ED51" s="124"/>
      <c r="EE51" s="124"/>
      <c r="EF51" s="124"/>
      <c r="EG51" s="124"/>
      <c r="EH51" s="124"/>
      <c r="EI51" s="124"/>
      <c r="EJ51" s="124"/>
      <c r="EK51" s="124"/>
      <c r="EL51" s="124"/>
      <c r="EM51" s="124"/>
      <c r="EN51" s="124"/>
      <c r="EO51" s="124"/>
      <c r="EP51" s="124"/>
      <c r="EQ51" s="124"/>
      <c r="ER51" s="124"/>
      <c r="ES51" s="124"/>
      <c r="ET51" s="124"/>
      <c r="EU51" s="124"/>
      <c r="EV51" s="124"/>
      <c r="EW51" s="124"/>
      <c r="EX51" s="124"/>
      <c r="EY51" s="124"/>
      <c r="EZ51" s="124"/>
      <c r="FA51" s="124"/>
      <c r="FB51" s="124"/>
      <c r="FC51" s="124"/>
      <c r="FD51" s="124"/>
      <c r="FE51" s="124"/>
      <c r="FF51" s="124"/>
      <c r="FG51" s="124"/>
      <c r="FH51" s="124"/>
      <c r="FI51" s="124"/>
      <c r="FJ51" s="124"/>
      <c r="FK51" s="124"/>
      <c r="FL51" s="124"/>
      <c r="FM51" s="124"/>
      <c r="FN51" s="124"/>
      <c r="FO51" s="124"/>
      <c r="FP51" s="124"/>
      <c r="FQ51" s="124"/>
      <c r="FR51" s="124"/>
      <c r="FS51" s="124"/>
      <c r="FT51" s="124"/>
      <c r="FU51" s="124"/>
      <c r="FV51" s="124"/>
      <c r="FW51" s="124"/>
      <c r="FX51" s="124"/>
      <c r="FY51" s="124"/>
      <c r="FZ51" s="124"/>
      <c r="GA51" s="124"/>
      <c r="GB51" s="124"/>
      <c r="GC51" s="124"/>
      <c r="GD51" s="124"/>
      <c r="GE51" s="124"/>
      <c r="GF51" s="124"/>
      <c r="GG51" s="124"/>
      <c r="GH51" s="124"/>
      <c r="GI51" s="124"/>
      <c r="GJ51" s="124"/>
      <c r="GK51" s="124"/>
      <c r="GL51" s="124"/>
      <c r="GM51" s="124"/>
      <c r="GN51" s="124"/>
      <c r="GO51" s="124"/>
      <c r="GP51" s="124"/>
      <c r="GQ51" s="124"/>
      <c r="GR51" s="124"/>
      <c r="GS51" s="124"/>
      <c r="GT51" s="124"/>
      <c r="GU51" s="124"/>
      <c r="GV51" s="124"/>
      <c r="GW51" s="124"/>
      <c r="GX51" s="124"/>
      <c r="GY51" s="124"/>
      <c r="GZ51" s="124"/>
      <c r="HA51" s="124"/>
      <c r="HB51" s="124"/>
      <c r="HC51" s="124"/>
      <c r="HD51" s="124"/>
      <c r="HE51" s="124"/>
      <c r="HF51" s="124"/>
      <c r="HG51" s="124"/>
      <c r="HH51" s="124"/>
      <c r="HI51" s="124"/>
      <c r="HJ51" s="124"/>
      <c r="HK51" s="124"/>
      <c r="HL51" s="124"/>
      <c r="HM51" s="124"/>
      <c r="HN51" s="124"/>
      <c r="HO51" s="124"/>
      <c r="HP51" s="124"/>
      <c r="HQ51" s="124"/>
      <c r="HR51" s="124"/>
      <c r="HS51" s="124"/>
      <c r="HT51" s="124"/>
      <c r="HU51" s="124"/>
      <c r="HV51" s="124"/>
      <c r="HW51" s="124"/>
      <c r="HX51" s="124"/>
      <c r="HY51" s="124"/>
      <c r="HZ51" s="124"/>
      <c r="IA51" s="124"/>
      <c r="IB51" s="124"/>
      <c r="IC51" s="124"/>
      <c r="ID51" s="124"/>
      <c r="IE51" s="124"/>
      <c r="IF51" s="124"/>
      <c r="IG51" s="124"/>
      <c r="IH51" s="124"/>
      <c r="II51" s="124"/>
      <c r="IJ51" s="124"/>
      <c r="IK51" s="124"/>
      <c r="IL51" s="124"/>
      <c r="IM51" s="124"/>
      <c r="IN51" s="124"/>
      <c r="IO51" s="124"/>
      <c r="IP51" s="124"/>
      <c r="IQ51" s="124"/>
      <c r="IR51" s="124"/>
      <c r="IS51" s="124"/>
      <c r="IT51" s="124"/>
      <c r="IU51" s="124"/>
    </row>
    <row r="52" spans="1:255" s="125" customFormat="1" ht="13.5" x14ac:dyDescent="0.25">
      <c r="A52" s="123"/>
      <c r="B52" s="138" t="s">
        <v>102</v>
      </c>
      <c r="C52" s="139" t="s">
        <v>65</v>
      </c>
      <c r="D52" s="139">
        <v>20</v>
      </c>
      <c r="E52" s="140" t="s">
        <v>87</v>
      </c>
      <c r="F52" s="141">
        <v>7440</v>
      </c>
      <c r="G52" s="142">
        <f t="shared" si="2"/>
        <v>148800</v>
      </c>
      <c r="H52" s="124"/>
      <c r="I52" s="124"/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  <c r="EC52" s="124"/>
      <c r="ED52" s="124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4"/>
      <c r="IP52" s="124"/>
      <c r="IQ52" s="124"/>
      <c r="IR52" s="124"/>
      <c r="IS52" s="124"/>
      <c r="IT52" s="124"/>
      <c r="IU52" s="124"/>
    </row>
    <row r="53" spans="1:255" s="125" customFormat="1" ht="13.5" x14ac:dyDescent="0.25">
      <c r="A53" s="123"/>
      <c r="B53" s="138" t="s">
        <v>103</v>
      </c>
      <c r="C53" s="139" t="s">
        <v>59</v>
      </c>
      <c r="D53" s="139">
        <v>200</v>
      </c>
      <c r="E53" s="140" t="s">
        <v>78</v>
      </c>
      <c r="F53" s="141">
        <v>1372</v>
      </c>
      <c r="G53" s="142">
        <f t="shared" si="2"/>
        <v>274400</v>
      </c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  <c r="EC53" s="124"/>
      <c r="ED53" s="124"/>
      <c r="EE53" s="124"/>
      <c r="EF53" s="124"/>
      <c r="EG53" s="124"/>
      <c r="EH53" s="124"/>
      <c r="EI53" s="124"/>
      <c r="EJ53" s="124"/>
      <c r="EK53" s="124"/>
      <c r="EL53" s="124"/>
      <c r="EM53" s="124"/>
      <c r="EN53" s="124"/>
      <c r="EO53" s="124"/>
      <c r="EP53" s="124"/>
      <c r="EQ53" s="124"/>
      <c r="ER53" s="124"/>
      <c r="ES53" s="124"/>
      <c r="ET53" s="124"/>
      <c r="EU53" s="124"/>
      <c r="EV53" s="124"/>
      <c r="EW53" s="124"/>
      <c r="EX53" s="124"/>
      <c r="EY53" s="124"/>
      <c r="EZ53" s="124"/>
      <c r="FA53" s="124"/>
      <c r="FB53" s="124"/>
      <c r="FC53" s="124"/>
      <c r="FD53" s="124"/>
      <c r="FE53" s="124"/>
      <c r="FF53" s="124"/>
      <c r="FG53" s="124"/>
      <c r="FH53" s="124"/>
      <c r="FI53" s="124"/>
      <c r="FJ53" s="124"/>
      <c r="FK53" s="124"/>
      <c r="FL53" s="124"/>
      <c r="FM53" s="124"/>
      <c r="FN53" s="124"/>
      <c r="FO53" s="124"/>
      <c r="FP53" s="124"/>
      <c r="FQ53" s="124"/>
      <c r="FR53" s="124"/>
      <c r="FS53" s="124"/>
      <c r="FT53" s="124"/>
      <c r="FU53" s="124"/>
      <c r="FV53" s="124"/>
      <c r="FW53" s="124"/>
      <c r="FX53" s="124"/>
      <c r="FY53" s="124"/>
      <c r="FZ53" s="124"/>
      <c r="GA53" s="124"/>
      <c r="GB53" s="124"/>
      <c r="GC53" s="124"/>
      <c r="GD53" s="124"/>
      <c r="GE53" s="124"/>
      <c r="GF53" s="124"/>
      <c r="GG53" s="124"/>
      <c r="GH53" s="124"/>
      <c r="GI53" s="124"/>
      <c r="GJ53" s="124"/>
      <c r="GK53" s="124"/>
      <c r="GL53" s="124"/>
      <c r="GM53" s="124"/>
      <c r="GN53" s="124"/>
      <c r="GO53" s="124"/>
      <c r="GP53" s="124"/>
      <c r="GQ53" s="124"/>
      <c r="GR53" s="124"/>
      <c r="GS53" s="124"/>
      <c r="GT53" s="124"/>
      <c r="GU53" s="124"/>
      <c r="GV53" s="124"/>
      <c r="GW53" s="124"/>
      <c r="GX53" s="124"/>
      <c r="GY53" s="124"/>
      <c r="GZ53" s="124"/>
      <c r="HA53" s="124"/>
      <c r="HB53" s="124"/>
      <c r="HC53" s="124"/>
      <c r="HD53" s="124"/>
      <c r="HE53" s="124"/>
      <c r="HF53" s="124"/>
      <c r="HG53" s="124"/>
      <c r="HH53" s="124"/>
      <c r="HI53" s="124"/>
      <c r="HJ53" s="124"/>
      <c r="HK53" s="124"/>
      <c r="HL53" s="124"/>
      <c r="HM53" s="124"/>
      <c r="HN53" s="124"/>
      <c r="HO53" s="124"/>
      <c r="HP53" s="124"/>
      <c r="HQ53" s="124"/>
      <c r="HR53" s="124"/>
      <c r="HS53" s="124"/>
      <c r="HT53" s="124"/>
      <c r="HU53" s="124"/>
      <c r="HV53" s="124"/>
      <c r="HW53" s="124"/>
      <c r="HX53" s="124"/>
      <c r="HY53" s="124"/>
      <c r="HZ53" s="124"/>
      <c r="IA53" s="124"/>
      <c r="IB53" s="124"/>
      <c r="IC53" s="124"/>
      <c r="ID53" s="124"/>
      <c r="IE53" s="124"/>
      <c r="IF53" s="124"/>
      <c r="IG53" s="124"/>
      <c r="IH53" s="124"/>
      <c r="II53" s="124"/>
      <c r="IJ53" s="124"/>
      <c r="IK53" s="124"/>
      <c r="IL53" s="124"/>
      <c r="IM53" s="124"/>
      <c r="IN53" s="124"/>
      <c r="IO53" s="124"/>
      <c r="IP53" s="124"/>
      <c r="IQ53" s="124"/>
      <c r="IR53" s="124"/>
      <c r="IS53" s="124"/>
      <c r="IT53" s="124"/>
      <c r="IU53" s="124"/>
    </row>
    <row r="54" spans="1:255" s="125" customFormat="1" ht="13.5" x14ac:dyDescent="0.25">
      <c r="A54" s="123"/>
      <c r="B54" s="138" t="s">
        <v>104</v>
      </c>
      <c r="C54" s="139" t="s">
        <v>59</v>
      </c>
      <c r="D54" s="139">
        <v>350</v>
      </c>
      <c r="E54" s="140" t="s">
        <v>78</v>
      </c>
      <c r="F54" s="141">
        <v>1529</v>
      </c>
      <c r="G54" s="142">
        <f t="shared" si="2"/>
        <v>535150</v>
      </c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  <c r="EC54" s="124"/>
      <c r="ED54" s="124"/>
      <c r="EE54" s="124"/>
      <c r="EF54" s="124"/>
      <c r="EG54" s="124"/>
      <c r="EH54" s="124"/>
      <c r="EI54" s="124"/>
      <c r="EJ54" s="124"/>
      <c r="EK54" s="124"/>
      <c r="EL54" s="124"/>
      <c r="EM54" s="124"/>
      <c r="EN54" s="124"/>
      <c r="EO54" s="124"/>
      <c r="EP54" s="124"/>
      <c r="EQ54" s="124"/>
      <c r="ER54" s="124"/>
      <c r="ES54" s="124"/>
      <c r="ET54" s="124"/>
      <c r="EU54" s="124"/>
      <c r="EV54" s="124"/>
      <c r="EW54" s="124"/>
      <c r="EX54" s="124"/>
      <c r="EY54" s="124"/>
      <c r="EZ54" s="124"/>
      <c r="FA54" s="124"/>
      <c r="FB54" s="124"/>
      <c r="FC54" s="124"/>
      <c r="FD54" s="124"/>
      <c r="FE54" s="124"/>
      <c r="FF54" s="124"/>
      <c r="FG54" s="124"/>
      <c r="FH54" s="124"/>
      <c r="FI54" s="124"/>
      <c r="FJ54" s="124"/>
      <c r="FK54" s="124"/>
      <c r="FL54" s="124"/>
      <c r="FM54" s="124"/>
      <c r="FN54" s="124"/>
      <c r="FO54" s="124"/>
      <c r="FP54" s="124"/>
      <c r="FQ54" s="124"/>
      <c r="FR54" s="124"/>
      <c r="FS54" s="124"/>
      <c r="FT54" s="124"/>
      <c r="FU54" s="124"/>
      <c r="FV54" s="124"/>
      <c r="FW54" s="124"/>
      <c r="FX54" s="124"/>
      <c r="FY54" s="124"/>
      <c r="FZ54" s="124"/>
      <c r="GA54" s="124"/>
      <c r="GB54" s="124"/>
      <c r="GC54" s="124"/>
      <c r="GD54" s="124"/>
      <c r="GE54" s="124"/>
      <c r="GF54" s="124"/>
      <c r="GG54" s="124"/>
      <c r="GH54" s="124"/>
      <c r="GI54" s="124"/>
      <c r="GJ54" s="124"/>
      <c r="GK54" s="124"/>
      <c r="GL54" s="124"/>
      <c r="GM54" s="124"/>
      <c r="GN54" s="124"/>
      <c r="GO54" s="124"/>
      <c r="GP54" s="124"/>
      <c r="GQ54" s="124"/>
      <c r="GR54" s="124"/>
      <c r="GS54" s="124"/>
      <c r="GT54" s="124"/>
      <c r="GU54" s="124"/>
      <c r="GV54" s="124"/>
      <c r="GW54" s="124"/>
      <c r="GX54" s="124"/>
      <c r="GY54" s="124"/>
      <c r="GZ54" s="124"/>
      <c r="HA54" s="124"/>
      <c r="HB54" s="124"/>
      <c r="HC54" s="124"/>
      <c r="HD54" s="124"/>
      <c r="HE54" s="124"/>
      <c r="HF54" s="124"/>
      <c r="HG54" s="124"/>
      <c r="HH54" s="124"/>
      <c r="HI54" s="124"/>
      <c r="HJ54" s="124"/>
      <c r="HK54" s="124"/>
      <c r="HL54" s="124"/>
      <c r="HM54" s="124"/>
      <c r="HN54" s="124"/>
      <c r="HO54" s="124"/>
      <c r="HP54" s="124"/>
      <c r="HQ54" s="124"/>
      <c r="HR54" s="124"/>
      <c r="HS54" s="124"/>
      <c r="HT54" s="124"/>
      <c r="HU54" s="124"/>
      <c r="HV54" s="124"/>
      <c r="HW54" s="124"/>
      <c r="HX54" s="124"/>
      <c r="HY54" s="124"/>
      <c r="HZ54" s="124"/>
      <c r="IA54" s="124"/>
      <c r="IB54" s="124"/>
      <c r="IC54" s="124"/>
      <c r="ID54" s="124"/>
      <c r="IE54" s="124"/>
      <c r="IF54" s="124"/>
      <c r="IG54" s="124"/>
      <c r="IH54" s="124"/>
      <c r="II54" s="124"/>
      <c r="IJ54" s="124"/>
      <c r="IK54" s="124"/>
      <c r="IL54" s="124"/>
      <c r="IM54" s="124"/>
      <c r="IN54" s="124"/>
      <c r="IO54" s="124"/>
      <c r="IP54" s="124"/>
      <c r="IQ54" s="124"/>
      <c r="IR54" s="124"/>
      <c r="IS54" s="124"/>
      <c r="IT54" s="124"/>
      <c r="IU54" s="124"/>
    </row>
    <row r="55" spans="1:255" s="125" customFormat="1" ht="13.5" x14ac:dyDescent="0.25">
      <c r="A55" s="123"/>
      <c r="B55" s="135" t="s">
        <v>63</v>
      </c>
      <c r="C55" s="136"/>
      <c r="D55" s="136"/>
      <c r="E55" s="140"/>
      <c r="F55" s="137"/>
      <c r="G55" s="137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4"/>
      <c r="FL55" s="124"/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4"/>
      <c r="GA55" s="124"/>
      <c r="GB55" s="124"/>
      <c r="GC55" s="124"/>
      <c r="GD55" s="124"/>
      <c r="GE55" s="124"/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4"/>
      <c r="GR55" s="124"/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4"/>
      <c r="IE55" s="124"/>
      <c r="IF55" s="124"/>
      <c r="IG55" s="124"/>
      <c r="IH55" s="124"/>
      <c r="II55" s="124"/>
      <c r="IJ55" s="124"/>
      <c r="IK55" s="124"/>
      <c r="IL55" s="124"/>
      <c r="IM55" s="124"/>
      <c r="IN55" s="124"/>
      <c r="IO55" s="124"/>
      <c r="IP55" s="124"/>
      <c r="IQ55" s="124"/>
      <c r="IR55" s="124"/>
      <c r="IS55" s="124"/>
      <c r="IT55" s="124"/>
      <c r="IU55" s="124"/>
    </row>
    <row r="56" spans="1:255" s="125" customFormat="1" ht="13.5" x14ac:dyDescent="0.25">
      <c r="A56" s="158"/>
      <c r="B56" s="143" t="s">
        <v>105</v>
      </c>
      <c r="C56" s="139" t="s">
        <v>59</v>
      </c>
      <c r="D56" s="140">
        <v>1</v>
      </c>
      <c r="E56" s="140" t="s">
        <v>74</v>
      </c>
      <c r="F56" s="141">
        <v>74300</v>
      </c>
      <c r="G56" s="142">
        <f>(D56*F56)</f>
        <v>74300</v>
      </c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4"/>
      <c r="IE56" s="124"/>
      <c r="IF56" s="124"/>
      <c r="IG56" s="124"/>
      <c r="IH56" s="124"/>
      <c r="II56" s="124"/>
      <c r="IJ56" s="124"/>
      <c r="IK56" s="124"/>
      <c r="IL56" s="124"/>
      <c r="IM56" s="124"/>
      <c r="IN56" s="124"/>
      <c r="IO56" s="124"/>
      <c r="IP56" s="124"/>
      <c r="IQ56" s="124"/>
      <c r="IR56" s="124"/>
      <c r="IS56" s="124"/>
      <c r="IT56" s="124"/>
      <c r="IU56" s="124"/>
    </row>
    <row r="57" spans="1:255" s="125" customFormat="1" ht="13.5" x14ac:dyDescent="0.25">
      <c r="A57" s="158"/>
      <c r="B57" s="144" t="s">
        <v>106</v>
      </c>
      <c r="C57" s="145" t="s">
        <v>59</v>
      </c>
      <c r="D57" s="146">
        <v>36</v>
      </c>
      <c r="E57" s="140" t="s">
        <v>80</v>
      </c>
      <c r="F57" s="147">
        <v>16700</v>
      </c>
      <c r="G57" s="148">
        <f>(D57*F57)</f>
        <v>601200</v>
      </c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  <c r="EC57" s="124"/>
      <c r="ED57" s="124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4"/>
      <c r="IP57" s="124"/>
      <c r="IQ57" s="124"/>
      <c r="IR57" s="124"/>
      <c r="IS57" s="124"/>
      <c r="IT57" s="124"/>
      <c r="IU57" s="124"/>
    </row>
    <row r="58" spans="1:255" s="125" customFormat="1" ht="13.5" x14ac:dyDescent="0.25">
      <c r="A58" s="158"/>
      <c r="B58" s="149" t="s">
        <v>107</v>
      </c>
      <c r="C58" s="139" t="s">
        <v>65</v>
      </c>
      <c r="D58" s="140">
        <v>1.2</v>
      </c>
      <c r="E58" s="140" t="s">
        <v>79</v>
      </c>
      <c r="F58" s="141">
        <v>16100</v>
      </c>
      <c r="G58" s="142">
        <f>(D58*F58)</f>
        <v>19320</v>
      </c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  <c r="EC58" s="124"/>
      <c r="ED58" s="124"/>
      <c r="EE58" s="124"/>
      <c r="EF58" s="124"/>
      <c r="EG58" s="124"/>
      <c r="EH58" s="124"/>
      <c r="EI58" s="124"/>
      <c r="EJ58" s="124"/>
      <c r="EK58" s="124"/>
      <c r="EL58" s="124"/>
      <c r="EM58" s="124"/>
      <c r="EN58" s="124"/>
      <c r="EO58" s="124"/>
      <c r="EP58" s="124"/>
      <c r="EQ58" s="124"/>
      <c r="ER58" s="124"/>
      <c r="ES58" s="124"/>
      <c r="ET58" s="124"/>
      <c r="EU58" s="124"/>
      <c r="EV58" s="124"/>
      <c r="EW58" s="124"/>
      <c r="EX58" s="124"/>
      <c r="EY58" s="124"/>
      <c r="EZ58" s="124"/>
      <c r="FA58" s="124"/>
      <c r="FB58" s="124"/>
      <c r="FC58" s="124"/>
      <c r="FD58" s="124"/>
      <c r="FE58" s="124"/>
      <c r="FF58" s="124"/>
      <c r="FG58" s="124"/>
      <c r="FH58" s="124"/>
      <c r="FI58" s="124"/>
      <c r="FJ58" s="124"/>
      <c r="FK58" s="124"/>
      <c r="FL58" s="124"/>
      <c r="FM58" s="124"/>
      <c r="FN58" s="124"/>
      <c r="FO58" s="124"/>
      <c r="FP58" s="124"/>
      <c r="FQ58" s="124"/>
      <c r="FR58" s="124"/>
      <c r="FS58" s="124"/>
      <c r="FT58" s="124"/>
      <c r="FU58" s="124"/>
      <c r="FV58" s="124"/>
      <c r="FW58" s="124"/>
      <c r="FX58" s="124"/>
      <c r="FY58" s="124"/>
      <c r="FZ58" s="124"/>
      <c r="GA58" s="124"/>
      <c r="GB58" s="124"/>
      <c r="GC58" s="124"/>
      <c r="GD58" s="124"/>
      <c r="GE58" s="124"/>
      <c r="GF58" s="124"/>
      <c r="GG58" s="124"/>
      <c r="GH58" s="124"/>
      <c r="GI58" s="124"/>
      <c r="GJ58" s="124"/>
      <c r="GK58" s="124"/>
      <c r="GL58" s="124"/>
      <c r="GM58" s="124"/>
      <c r="GN58" s="124"/>
      <c r="GO58" s="124"/>
      <c r="GP58" s="124"/>
      <c r="GQ58" s="124"/>
      <c r="GR58" s="124"/>
      <c r="GS58" s="124"/>
      <c r="GT58" s="124"/>
      <c r="GU58" s="124"/>
      <c r="GV58" s="124"/>
      <c r="GW58" s="124"/>
      <c r="GX58" s="124"/>
      <c r="GY58" s="124"/>
      <c r="GZ58" s="124"/>
      <c r="HA58" s="124"/>
      <c r="HB58" s="124"/>
      <c r="HC58" s="124"/>
      <c r="HD58" s="124"/>
      <c r="HE58" s="124"/>
      <c r="HF58" s="124"/>
      <c r="HG58" s="124"/>
      <c r="HH58" s="124"/>
      <c r="HI58" s="124"/>
      <c r="HJ58" s="124"/>
      <c r="HK58" s="124"/>
      <c r="HL58" s="124"/>
      <c r="HM58" s="124"/>
      <c r="HN58" s="124"/>
      <c r="HO58" s="124"/>
      <c r="HP58" s="124"/>
      <c r="HQ58" s="124"/>
      <c r="HR58" s="124"/>
      <c r="HS58" s="124"/>
      <c r="HT58" s="124"/>
      <c r="HU58" s="124"/>
      <c r="HV58" s="124"/>
      <c r="HW58" s="124"/>
      <c r="HX58" s="124"/>
      <c r="HY58" s="124"/>
      <c r="HZ58" s="124"/>
      <c r="IA58" s="124"/>
      <c r="IB58" s="124"/>
      <c r="IC58" s="124"/>
      <c r="ID58" s="124"/>
      <c r="IE58" s="124"/>
      <c r="IF58" s="124"/>
      <c r="IG58" s="124"/>
      <c r="IH58" s="124"/>
      <c r="II58" s="124"/>
      <c r="IJ58" s="124"/>
      <c r="IK58" s="124"/>
      <c r="IL58" s="124"/>
      <c r="IM58" s="124"/>
      <c r="IN58" s="124"/>
      <c r="IO58" s="124"/>
      <c r="IP58" s="124"/>
      <c r="IQ58" s="124"/>
      <c r="IR58" s="124"/>
      <c r="IS58" s="124"/>
      <c r="IT58" s="124"/>
      <c r="IU58" s="124"/>
    </row>
    <row r="59" spans="1:255" s="125" customFormat="1" ht="13.5" x14ac:dyDescent="0.25">
      <c r="A59" s="158"/>
      <c r="B59" s="150" t="s">
        <v>108</v>
      </c>
      <c r="C59" s="151" t="s">
        <v>65</v>
      </c>
      <c r="D59" s="151">
        <v>3</v>
      </c>
      <c r="E59" s="140" t="s">
        <v>87</v>
      </c>
      <c r="F59" s="152">
        <v>37500</v>
      </c>
      <c r="G59" s="153">
        <f>(D59*F59)</f>
        <v>112500</v>
      </c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  <c r="EC59" s="124"/>
      <c r="ED59" s="124"/>
      <c r="EE59" s="124"/>
      <c r="EF59" s="124"/>
      <c r="EG59" s="124"/>
      <c r="EH59" s="124"/>
      <c r="EI59" s="124"/>
      <c r="EJ59" s="124"/>
      <c r="EK59" s="124"/>
      <c r="EL59" s="124"/>
      <c r="EM59" s="124"/>
      <c r="EN59" s="124"/>
      <c r="EO59" s="124"/>
      <c r="EP59" s="124"/>
      <c r="EQ59" s="124"/>
      <c r="ER59" s="124"/>
      <c r="ES59" s="124"/>
      <c r="ET59" s="124"/>
      <c r="EU59" s="124"/>
      <c r="EV59" s="124"/>
      <c r="EW59" s="124"/>
      <c r="EX59" s="124"/>
      <c r="EY59" s="124"/>
      <c r="EZ59" s="124"/>
      <c r="FA59" s="124"/>
      <c r="FB59" s="124"/>
      <c r="FC59" s="124"/>
      <c r="FD59" s="124"/>
      <c r="FE59" s="124"/>
      <c r="FF59" s="124"/>
      <c r="FG59" s="124"/>
      <c r="FH59" s="124"/>
      <c r="FI59" s="124"/>
      <c r="FJ59" s="124"/>
      <c r="FK59" s="124"/>
      <c r="FL59" s="124"/>
      <c r="FM59" s="124"/>
      <c r="FN59" s="124"/>
      <c r="FO59" s="124"/>
      <c r="FP59" s="124"/>
      <c r="FQ59" s="124"/>
      <c r="FR59" s="124"/>
      <c r="FS59" s="124"/>
      <c r="FT59" s="124"/>
      <c r="FU59" s="124"/>
      <c r="FV59" s="124"/>
      <c r="FW59" s="124"/>
      <c r="FX59" s="124"/>
      <c r="FY59" s="124"/>
      <c r="FZ59" s="124"/>
      <c r="GA59" s="124"/>
      <c r="GB59" s="124"/>
      <c r="GC59" s="124"/>
      <c r="GD59" s="124"/>
      <c r="GE59" s="124"/>
      <c r="GF59" s="124"/>
      <c r="GG59" s="124"/>
      <c r="GH59" s="124"/>
      <c r="GI59" s="124"/>
      <c r="GJ59" s="124"/>
      <c r="GK59" s="124"/>
      <c r="GL59" s="124"/>
      <c r="GM59" s="124"/>
      <c r="GN59" s="124"/>
      <c r="GO59" s="124"/>
      <c r="GP59" s="124"/>
      <c r="GQ59" s="124"/>
      <c r="GR59" s="124"/>
      <c r="GS59" s="124"/>
      <c r="GT59" s="124"/>
      <c r="GU59" s="124"/>
      <c r="GV59" s="124"/>
      <c r="GW59" s="124"/>
      <c r="GX59" s="124"/>
      <c r="GY59" s="124"/>
      <c r="GZ59" s="124"/>
      <c r="HA59" s="124"/>
      <c r="HB59" s="124"/>
      <c r="HC59" s="124"/>
      <c r="HD59" s="124"/>
      <c r="HE59" s="124"/>
      <c r="HF59" s="124"/>
      <c r="HG59" s="124"/>
      <c r="HH59" s="124"/>
      <c r="HI59" s="124"/>
      <c r="HJ59" s="124"/>
      <c r="HK59" s="124"/>
      <c r="HL59" s="124"/>
      <c r="HM59" s="124"/>
      <c r="HN59" s="124"/>
      <c r="HO59" s="124"/>
      <c r="HP59" s="124"/>
      <c r="HQ59" s="124"/>
      <c r="HR59" s="124"/>
      <c r="HS59" s="124"/>
      <c r="HT59" s="124"/>
      <c r="HU59" s="124"/>
      <c r="HV59" s="124"/>
      <c r="HW59" s="124"/>
      <c r="HX59" s="124"/>
      <c r="HY59" s="124"/>
      <c r="HZ59" s="124"/>
      <c r="IA59" s="124"/>
      <c r="IB59" s="124"/>
      <c r="IC59" s="124"/>
      <c r="ID59" s="124"/>
      <c r="IE59" s="124"/>
      <c r="IF59" s="124"/>
      <c r="IG59" s="124"/>
      <c r="IH59" s="124"/>
      <c r="II59" s="124"/>
      <c r="IJ59" s="124"/>
      <c r="IK59" s="124"/>
      <c r="IL59" s="124"/>
      <c r="IM59" s="124"/>
      <c r="IN59" s="124"/>
      <c r="IO59" s="124"/>
      <c r="IP59" s="124"/>
      <c r="IQ59" s="124"/>
      <c r="IR59" s="124"/>
      <c r="IS59" s="124"/>
      <c r="IT59" s="124"/>
      <c r="IU59" s="124"/>
    </row>
    <row r="60" spans="1:255" s="125" customFormat="1" ht="13.5" x14ac:dyDescent="0.25">
      <c r="A60" s="158"/>
      <c r="B60" s="135" t="s">
        <v>109</v>
      </c>
      <c r="C60" s="136"/>
      <c r="D60" s="136"/>
      <c r="E60" s="140"/>
      <c r="F60" s="137"/>
      <c r="G60" s="137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  <c r="EC60" s="124"/>
      <c r="ED60" s="124"/>
      <c r="EE60" s="124"/>
      <c r="EF60" s="124"/>
      <c r="EG60" s="124"/>
      <c r="EH60" s="124"/>
      <c r="EI60" s="124"/>
      <c r="EJ60" s="124"/>
      <c r="EK60" s="124"/>
      <c r="EL60" s="124"/>
      <c r="EM60" s="124"/>
      <c r="EN60" s="124"/>
      <c r="EO60" s="124"/>
      <c r="EP60" s="124"/>
      <c r="EQ60" s="124"/>
      <c r="ER60" s="124"/>
      <c r="ES60" s="124"/>
      <c r="ET60" s="124"/>
      <c r="EU60" s="124"/>
      <c r="EV60" s="124"/>
      <c r="EW60" s="124"/>
      <c r="EX60" s="124"/>
      <c r="EY60" s="124"/>
      <c r="EZ60" s="124"/>
      <c r="FA60" s="124"/>
      <c r="FB60" s="124"/>
      <c r="FC60" s="124"/>
      <c r="FD60" s="124"/>
      <c r="FE60" s="124"/>
      <c r="FF60" s="124"/>
      <c r="FG60" s="124"/>
      <c r="FH60" s="124"/>
      <c r="FI60" s="124"/>
      <c r="FJ60" s="124"/>
      <c r="FK60" s="124"/>
      <c r="FL60" s="124"/>
      <c r="FM60" s="124"/>
      <c r="FN60" s="124"/>
      <c r="FO60" s="124"/>
      <c r="FP60" s="124"/>
      <c r="FQ60" s="124"/>
      <c r="FR60" s="124"/>
      <c r="FS60" s="124"/>
      <c r="FT60" s="124"/>
      <c r="FU60" s="124"/>
      <c r="FV60" s="124"/>
      <c r="FW60" s="124"/>
      <c r="FX60" s="124"/>
      <c r="FY60" s="124"/>
      <c r="FZ60" s="124"/>
      <c r="GA60" s="124"/>
      <c r="GB60" s="124"/>
      <c r="GC60" s="124"/>
      <c r="GD60" s="124"/>
      <c r="GE60" s="124"/>
      <c r="GF60" s="124"/>
      <c r="GG60" s="124"/>
      <c r="GH60" s="124"/>
      <c r="GI60" s="124"/>
      <c r="GJ60" s="124"/>
      <c r="GK60" s="124"/>
      <c r="GL60" s="124"/>
      <c r="GM60" s="124"/>
      <c r="GN60" s="124"/>
      <c r="GO60" s="124"/>
      <c r="GP60" s="124"/>
      <c r="GQ60" s="124"/>
      <c r="GR60" s="124"/>
      <c r="GS60" s="124"/>
      <c r="GT60" s="124"/>
      <c r="GU60" s="124"/>
      <c r="GV60" s="124"/>
      <c r="GW60" s="124"/>
      <c r="GX60" s="124"/>
      <c r="GY60" s="124"/>
      <c r="GZ60" s="124"/>
      <c r="HA60" s="124"/>
      <c r="HB60" s="124"/>
      <c r="HC60" s="124"/>
      <c r="HD60" s="124"/>
      <c r="HE60" s="124"/>
      <c r="HF60" s="124"/>
      <c r="HG60" s="124"/>
      <c r="HH60" s="124"/>
      <c r="HI60" s="124"/>
      <c r="HJ60" s="124"/>
      <c r="HK60" s="124"/>
      <c r="HL60" s="124"/>
      <c r="HM60" s="124"/>
      <c r="HN60" s="124"/>
      <c r="HO60" s="124"/>
      <c r="HP60" s="124"/>
      <c r="HQ60" s="124"/>
      <c r="HR60" s="124"/>
      <c r="HS60" s="124"/>
      <c r="HT60" s="124"/>
      <c r="HU60" s="124"/>
      <c r="HV60" s="124"/>
      <c r="HW60" s="124"/>
      <c r="HX60" s="124"/>
      <c r="HY60" s="124"/>
      <c r="HZ60" s="124"/>
      <c r="IA60" s="124"/>
      <c r="IB60" s="124"/>
      <c r="IC60" s="124"/>
      <c r="ID60" s="124"/>
      <c r="IE60" s="124"/>
      <c r="IF60" s="124"/>
      <c r="IG60" s="124"/>
      <c r="IH60" s="124"/>
      <c r="II60" s="124"/>
      <c r="IJ60" s="124"/>
      <c r="IK60" s="124"/>
      <c r="IL60" s="124"/>
      <c r="IM60" s="124"/>
      <c r="IN60" s="124"/>
      <c r="IO60" s="124"/>
      <c r="IP60" s="124"/>
      <c r="IQ60" s="124"/>
      <c r="IR60" s="124"/>
      <c r="IS60" s="124"/>
      <c r="IT60" s="124"/>
      <c r="IU60" s="124"/>
    </row>
    <row r="61" spans="1:255" s="125" customFormat="1" ht="13.5" x14ac:dyDescent="0.25">
      <c r="A61" s="158"/>
      <c r="B61" s="138" t="s">
        <v>110</v>
      </c>
      <c r="C61" s="139" t="s">
        <v>65</v>
      </c>
      <c r="D61" s="139">
        <v>1.5</v>
      </c>
      <c r="E61" s="140" t="s">
        <v>79</v>
      </c>
      <c r="F61" s="141">
        <v>12000</v>
      </c>
      <c r="G61" s="142">
        <f>(D61*F61)</f>
        <v>18000</v>
      </c>
      <c r="H61" s="124"/>
      <c r="I61" s="160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  <c r="EC61" s="124"/>
      <c r="ED61" s="124"/>
      <c r="EE61" s="124"/>
      <c r="EF61" s="124"/>
      <c r="EG61" s="124"/>
      <c r="EH61" s="124"/>
      <c r="EI61" s="124"/>
      <c r="EJ61" s="124"/>
      <c r="EK61" s="124"/>
      <c r="EL61" s="124"/>
      <c r="EM61" s="124"/>
      <c r="EN61" s="124"/>
      <c r="EO61" s="124"/>
      <c r="EP61" s="124"/>
      <c r="EQ61" s="124"/>
      <c r="ER61" s="124"/>
      <c r="ES61" s="124"/>
      <c r="ET61" s="124"/>
      <c r="EU61" s="124"/>
      <c r="EV61" s="124"/>
      <c r="EW61" s="124"/>
      <c r="EX61" s="124"/>
      <c r="EY61" s="124"/>
      <c r="EZ61" s="124"/>
      <c r="FA61" s="124"/>
      <c r="FB61" s="124"/>
      <c r="FC61" s="124"/>
      <c r="FD61" s="124"/>
      <c r="FE61" s="124"/>
      <c r="FF61" s="124"/>
      <c r="FG61" s="124"/>
      <c r="FH61" s="124"/>
      <c r="FI61" s="124"/>
      <c r="FJ61" s="124"/>
      <c r="FK61" s="124"/>
      <c r="FL61" s="124"/>
      <c r="FM61" s="124"/>
      <c r="FN61" s="124"/>
      <c r="FO61" s="124"/>
      <c r="FP61" s="124"/>
      <c r="FQ61" s="124"/>
      <c r="FR61" s="124"/>
      <c r="FS61" s="124"/>
      <c r="FT61" s="124"/>
      <c r="FU61" s="124"/>
      <c r="FV61" s="124"/>
      <c r="FW61" s="124"/>
      <c r="FX61" s="124"/>
      <c r="FY61" s="124"/>
      <c r="FZ61" s="124"/>
      <c r="GA61" s="124"/>
      <c r="GB61" s="124"/>
      <c r="GC61" s="124"/>
      <c r="GD61" s="124"/>
      <c r="GE61" s="124"/>
      <c r="GF61" s="124"/>
      <c r="GG61" s="124"/>
      <c r="GH61" s="124"/>
      <c r="GI61" s="124"/>
      <c r="GJ61" s="124"/>
      <c r="GK61" s="124"/>
      <c r="GL61" s="124"/>
      <c r="GM61" s="124"/>
      <c r="GN61" s="124"/>
      <c r="GO61" s="124"/>
      <c r="GP61" s="124"/>
      <c r="GQ61" s="124"/>
      <c r="GR61" s="124"/>
      <c r="GS61" s="124"/>
      <c r="GT61" s="124"/>
      <c r="GU61" s="124"/>
      <c r="GV61" s="124"/>
      <c r="GW61" s="124"/>
      <c r="GX61" s="124"/>
      <c r="GY61" s="124"/>
      <c r="GZ61" s="124"/>
      <c r="HA61" s="124"/>
      <c r="HB61" s="124"/>
      <c r="HC61" s="124"/>
      <c r="HD61" s="124"/>
      <c r="HE61" s="124"/>
      <c r="HF61" s="124"/>
      <c r="HG61" s="124"/>
      <c r="HH61" s="124"/>
      <c r="HI61" s="124"/>
      <c r="HJ61" s="124"/>
      <c r="HK61" s="124"/>
      <c r="HL61" s="124"/>
      <c r="HM61" s="124"/>
      <c r="HN61" s="124"/>
      <c r="HO61" s="124"/>
      <c r="HP61" s="124"/>
      <c r="HQ61" s="124"/>
      <c r="HR61" s="124"/>
      <c r="HS61" s="124"/>
      <c r="HT61" s="124"/>
      <c r="HU61" s="124"/>
      <c r="HV61" s="124"/>
      <c r="HW61" s="124"/>
      <c r="HX61" s="124"/>
      <c r="HY61" s="124"/>
      <c r="HZ61" s="124"/>
      <c r="IA61" s="124"/>
      <c r="IB61" s="124"/>
      <c r="IC61" s="124"/>
      <c r="ID61" s="124"/>
      <c r="IE61" s="124"/>
      <c r="IF61" s="124"/>
      <c r="IG61" s="124"/>
      <c r="IH61" s="124"/>
      <c r="II61" s="124"/>
      <c r="IJ61" s="124"/>
      <c r="IK61" s="124"/>
      <c r="IL61" s="124"/>
      <c r="IM61" s="124"/>
      <c r="IN61" s="124"/>
      <c r="IO61" s="124"/>
      <c r="IP61" s="124"/>
      <c r="IQ61" s="124"/>
      <c r="IR61" s="124"/>
      <c r="IS61" s="124"/>
      <c r="IT61" s="124"/>
      <c r="IU61" s="124"/>
    </row>
    <row r="62" spans="1:255" s="125" customFormat="1" ht="13.5" x14ac:dyDescent="0.25">
      <c r="A62" s="158"/>
      <c r="B62" s="138" t="s">
        <v>111</v>
      </c>
      <c r="C62" s="139" t="s">
        <v>65</v>
      </c>
      <c r="D62" s="139">
        <v>0.5</v>
      </c>
      <c r="E62" s="140" t="s">
        <v>88</v>
      </c>
      <c r="F62" s="154">
        <v>40100</v>
      </c>
      <c r="G62" s="142">
        <v>12000</v>
      </c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  <c r="EC62" s="124"/>
      <c r="ED62" s="124"/>
      <c r="EE62" s="124"/>
      <c r="EF62" s="124"/>
      <c r="EG62" s="124"/>
      <c r="EH62" s="124"/>
      <c r="EI62" s="124"/>
      <c r="EJ62" s="124"/>
      <c r="EK62" s="124"/>
      <c r="EL62" s="124"/>
      <c r="EM62" s="124"/>
      <c r="EN62" s="124"/>
      <c r="EO62" s="124"/>
      <c r="EP62" s="124"/>
      <c r="EQ62" s="124"/>
      <c r="ER62" s="124"/>
      <c r="ES62" s="124"/>
      <c r="ET62" s="124"/>
      <c r="EU62" s="124"/>
      <c r="EV62" s="124"/>
      <c r="EW62" s="124"/>
      <c r="EX62" s="124"/>
      <c r="EY62" s="124"/>
      <c r="EZ62" s="124"/>
      <c r="FA62" s="124"/>
      <c r="FB62" s="124"/>
      <c r="FC62" s="124"/>
      <c r="FD62" s="124"/>
      <c r="FE62" s="124"/>
      <c r="FF62" s="124"/>
      <c r="FG62" s="124"/>
      <c r="FH62" s="124"/>
      <c r="FI62" s="124"/>
      <c r="FJ62" s="124"/>
      <c r="FK62" s="124"/>
      <c r="FL62" s="124"/>
      <c r="FM62" s="124"/>
      <c r="FN62" s="124"/>
      <c r="FO62" s="124"/>
      <c r="FP62" s="124"/>
      <c r="FQ62" s="124"/>
      <c r="FR62" s="124"/>
      <c r="FS62" s="124"/>
      <c r="FT62" s="124"/>
      <c r="FU62" s="124"/>
      <c r="FV62" s="124"/>
      <c r="FW62" s="124"/>
      <c r="FX62" s="124"/>
      <c r="FY62" s="124"/>
      <c r="FZ62" s="124"/>
      <c r="GA62" s="124"/>
      <c r="GB62" s="124"/>
      <c r="GC62" s="124"/>
      <c r="GD62" s="124"/>
      <c r="GE62" s="124"/>
      <c r="GF62" s="124"/>
      <c r="GG62" s="124"/>
      <c r="GH62" s="124"/>
      <c r="GI62" s="124"/>
      <c r="GJ62" s="124"/>
      <c r="GK62" s="124"/>
      <c r="GL62" s="124"/>
      <c r="GM62" s="124"/>
      <c r="GN62" s="124"/>
      <c r="GO62" s="124"/>
      <c r="GP62" s="124"/>
      <c r="GQ62" s="124"/>
      <c r="GR62" s="124"/>
      <c r="GS62" s="124"/>
      <c r="GT62" s="124"/>
      <c r="GU62" s="124"/>
      <c r="GV62" s="124"/>
      <c r="GW62" s="124"/>
      <c r="GX62" s="124"/>
      <c r="GY62" s="124"/>
      <c r="GZ62" s="124"/>
      <c r="HA62" s="124"/>
      <c r="HB62" s="124"/>
      <c r="HC62" s="124"/>
      <c r="HD62" s="124"/>
      <c r="HE62" s="124"/>
      <c r="HF62" s="124"/>
      <c r="HG62" s="124"/>
      <c r="HH62" s="124"/>
      <c r="HI62" s="124"/>
      <c r="HJ62" s="124"/>
      <c r="HK62" s="124"/>
      <c r="HL62" s="124"/>
      <c r="HM62" s="124"/>
      <c r="HN62" s="124"/>
      <c r="HO62" s="124"/>
      <c r="HP62" s="124"/>
      <c r="HQ62" s="124"/>
      <c r="HR62" s="124"/>
      <c r="HS62" s="124"/>
      <c r="HT62" s="124"/>
      <c r="HU62" s="124"/>
      <c r="HV62" s="124"/>
      <c r="HW62" s="124"/>
      <c r="HX62" s="124"/>
      <c r="HY62" s="124"/>
      <c r="HZ62" s="124"/>
      <c r="IA62" s="124"/>
      <c r="IB62" s="124"/>
      <c r="IC62" s="124"/>
      <c r="ID62" s="124"/>
      <c r="IE62" s="124"/>
      <c r="IF62" s="124"/>
      <c r="IG62" s="124"/>
      <c r="IH62" s="124"/>
      <c r="II62" s="124"/>
      <c r="IJ62" s="124"/>
      <c r="IK62" s="124"/>
      <c r="IL62" s="124"/>
      <c r="IM62" s="124"/>
      <c r="IN62" s="124"/>
      <c r="IO62" s="124"/>
      <c r="IP62" s="124"/>
      <c r="IQ62" s="124"/>
      <c r="IR62" s="124"/>
      <c r="IS62" s="124"/>
      <c r="IT62" s="124"/>
      <c r="IU62" s="124"/>
    </row>
    <row r="63" spans="1:255" s="125" customFormat="1" ht="27" x14ac:dyDescent="0.25">
      <c r="A63" s="123"/>
      <c r="B63" s="138" t="s">
        <v>81</v>
      </c>
      <c r="C63" s="139" t="s">
        <v>65</v>
      </c>
      <c r="D63" s="139">
        <v>4</v>
      </c>
      <c r="E63" s="140" t="s">
        <v>112</v>
      </c>
      <c r="F63" s="141">
        <v>20000</v>
      </c>
      <c r="G63" s="142">
        <f>(D63*F63)</f>
        <v>80000</v>
      </c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  <c r="EC63" s="124"/>
      <c r="ED63" s="124"/>
      <c r="EE63" s="124"/>
      <c r="EF63" s="124"/>
      <c r="EG63" s="124"/>
      <c r="EH63" s="124"/>
      <c r="EI63" s="124"/>
      <c r="EJ63" s="124"/>
      <c r="EK63" s="124"/>
      <c r="EL63" s="124"/>
      <c r="EM63" s="124"/>
      <c r="EN63" s="124"/>
      <c r="EO63" s="124"/>
      <c r="EP63" s="124"/>
      <c r="EQ63" s="124"/>
      <c r="ER63" s="124"/>
      <c r="ES63" s="124"/>
      <c r="ET63" s="124"/>
      <c r="EU63" s="124"/>
      <c r="EV63" s="124"/>
      <c r="EW63" s="124"/>
      <c r="EX63" s="124"/>
      <c r="EY63" s="124"/>
      <c r="EZ63" s="124"/>
      <c r="FA63" s="124"/>
      <c r="FB63" s="124"/>
      <c r="FC63" s="124"/>
      <c r="FD63" s="124"/>
      <c r="FE63" s="124"/>
      <c r="FF63" s="124"/>
      <c r="FG63" s="124"/>
      <c r="FH63" s="124"/>
      <c r="FI63" s="124"/>
      <c r="FJ63" s="124"/>
      <c r="FK63" s="124"/>
      <c r="FL63" s="124"/>
      <c r="FM63" s="124"/>
      <c r="FN63" s="124"/>
      <c r="FO63" s="124"/>
      <c r="FP63" s="124"/>
      <c r="FQ63" s="124"/>
      <c r="FR63" s="124"/>
      <c r="FS63" s="124"/>
      <c r="FT63" s="124"/>
      <c r="FU63" s="124"/>
      <c r="FV63" s="124"/>
      <c r="FW63" s="124"/>
      <c r="FX63" s="124"/>
      <c r="FY63" s="124"/>
      <c r="FZ63" s="124"/>
      <c r="GA63" s="124"/>
      <c r="GB63" s="124"/>
      <c r="GC63" s="124"/>
      <c r="GD63" s="124"/>
      <c r="GE63" s="124"/>
      <c r="GF63" s="124"/>
      <c r="GG63" s="124"/>
      <c r="GH63" s="124"/>
      <c r="GI63" s="124"/>
      <c r="GJ63" s="124"/>
      <c r="GK63" s="124"/>
      <c r="GL63" s="124"/>
      <c r="GM63" s="124"/>
      <c r="GN63" s="124"/>
      <c r="GO63" s="124"/>
      <c r="GP63" s="124"/>
      <c r="GQ63" s="124"/>
      <c r="GR63" s="124"/>
      <c r="GS63" s="124"/>
      <c r="GT63" s="124"/>
      <c r="GU63" s="124"/>
      <c r="GV63" s="124"/>
      <c r="GW63" s="124"/>
      <c r="GX63" s="124"/>
      <c r="GY63" s="124"/>
      <c r="GZ63" s="124"/>
      <c r="HA63" s="124"/>
      <c r="HB63" s="124"/>
      <c r="HC63" s="124"/>
      <c r="HD63" s="124"/>
      <c r="HE63" s="124"/>
      <c r="HF63" s="124"/>
      <c r="HG63" s="124"/>
      <c r="HH63" s="124"/>
      <c r="HI63" s="124"/>
      <c r="HJ63" s="124"/>
      <c r="HK63" s="124"/>
      <c r="HL63" s="124"/>
      <c r="HM63" s="124"/>
      <c r="HN63" s="124"/>
      <c r="HO63" s="124"/>
      <c r="HP63" s="124"/>
      <c r="HQ63" s="124"/>
      <c r="HR63" s="124"/>
      <c r="HS63" s="124"/>
      <c r="HT63" s="124"/>
      <c r="HU63" s="124"/>
      <c r="HV63" s="124"/>
      <c r="HW63" s="124"/>
      <c r="HX63" s="124"/>
      <c r="HY63" s="124"/>
      <c r="HZ63" s="124"/>
      <c r="IA63" s="124"/>
      <c r="IB63" s="124"/>
      <c r="IC63" s="124"/>
      <c r="ID63" s="124"/>
      <c r="IE63" s="124"/>
      <c r="IF63" s="124"/>
      <c r="IG63" s="124"/>
      <c r="IH63" s="124"/>
      <c r="II63" s="124"/>
      <c r="IJ63" s="124"/>
      <c r="IK63" s="124"/>
      <c r="IL63" s="124"/>
      <c r="IM63" s="124"/>
      <c r="IN63" s="124"/>
      <c r="IO63" s="124"/>
      <c r="IP63" s="124"/>
      <c r="IQ63" s="124"/>
      <c r="IR63" s="124"/>
      <c r="IS63" s="124"/>
      <c r="IT63" s="124"/>
      <c r="IU63" s="124"/>
    </row>
    <row r="64" spans="1:255" s="125" customFormat="1" ht="13.5" x14ac:dyDescent="0.25">
      <c r="A64" s="123"/>
      <c r="B64" s="135" t="s">
        <v>113</v>
      </c>
      <c r="C64" s="136"/>
      <c r="D64" s="136"/>
      <c r="E64" s="140"/>
      <c r="F64" s="137"/>
      <c r="G64" s="137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  <c r="EC64" s="124"/>
      <c r="ED64" s="124"/>
      <c r="EE64" s="124"/>
      <c r="EF64" s="124"/>
      <c r="EG64" s="124"/>
      <c r="EH64" s="124"/>
      <c r="EI64" s="124"/>
      <c r="EJ64" s="124"/>
      <c r="EK64" s="124"/>
      <c r="EL64" s="124"/>
      <c r="EM64" s="124"/>
      <c r="EN64" s="124"/>
      <c r="EO64" s="124"/>
      <c r="EP64" s="124"/>
      <c r="EQ64" s="124"/>
      <c r="ER64" s="124"/>
      <c r="ES64" s="124"/>
      <c r="ET64" s="124"/>
      <c r="EU64" s="124"/>
      <c r="EV64" s="124"/>
      <c r="EW64" s="124"/>
      <c r="EX64" s="124"/>
      <c r="EY64" s="124"/>
      <c r="EZ64" s="124"/>
      <c r="FA64" s="124"/>
      <c r="FB64" s="124"/>
      <c r="FC64" s="124"/>
      <c r="FD64" s="124"/>
      <c r="FE64" s="124"/>
      <c r="FF64" s="124"/>
      <c r="FG64" s="124"/>
      <c r="FH64" s="124"/>
      <c r="FI64" s="124"/>
      <c r="FJ64" s="124"/>
      <c r="FK64" s="124"/>
      <c r="FL64" s="124"/>
      <c r="FM64" s="124"/>
      <c r="FN64" s="124"/>
      <c r="FO64" s="124"/>
      <c r="FP64" s="124"/>
      <c r="FQ64" s="124"/>
      <c r="FR64" s="124"/>
      <c r="FS64" s="124"/>
      <c r="FT64" s="124"/>
      <c r="FU64" s="124"/>
      <c r="FV64" s="124"/>
      <c r="FW64" s="124"/>
      <c r="FX64" s="124"/>
      <c r="FY64" s="124"/>
      <c r="FZ64" s="124"/>
      <c r="GA64" s="124"/>
      <c r="GB64" s="124"/>
      <c r="GC64" s="124"/>
      <c r="GD64" s="124"/>
      <c r="GE64" s="124"/>
      <c r="GF64" s="124"/>
      <c r="GG64" s="124"/>
      <c r="GH64" s="124"/>
      <c r="GI64" s="124"/>
      <c r="GJ64" s="124"/>
      <c r="GK64" s="124"/>
      <c r="GL64" s="124"/>
      <c r="GM64" s="124"/>
      <c r="GN64" s="124"/>
      <c r="GO64" s="124"/>
      <c r="GP64" s="124"/>
      <c r="GQ64" s="124"/>
      <c r="GR64" s="124"/>
      <c r="GS64" s="124"/>
      <c r="GT64" s="124"/>
      <c r="GU64" s="124"/>
      <c r="GV64" s="124"/>
      <c r="GW64" s="124"/>
      <c r="GX64" s="124"/>
      <c r="GY64" s="124"/>
      <c r="GZ64" s="124"/>
      <c r="HA64" s="124"/>
      <c r="HB64" s="124"/>
      <c r="HC64" s="124"/>
      <c r="HD64" s="124"/>
      <c r="HE64" s="124"/>
      <c r="HF64" s="124"/>
      <c r="HG64" s="124"/>
      <c r="HH64" s="124"/>
      <c r="HI64" s="124"/>
      <c r="HJ64" s="124"/>
      <c r="HK64" s="124"/>
      <c r="HL64" s="124"/>
      <c r="HM64" s="124"/>
      <c r="HN64" s="124"/>
      <c r="HO64" s="124"/>
      <c r="HP64" s="124"/>
      <c r="HQ64" s="124"/>
      <c r="HR64" s="124"/>
      <c r="HS64" s="124"/>
      <c r="HT64" s="124"/>
      <c r="HU64" s="124"/>
      <c r="HV64" s="124"/>
      <c r="HW64" s="124"/>
      <c r="HX64" s="124"/>
      <c r="HY64" s="124"/>
      <c r="HZ64" s="124"/>
      <c r="IA64" s="124"/>
      <c r="IB64" s="124"/>
      <c r="IC64" s="124"/>
      <c r="ID64" s="124"/>
      <c r="IE64" s="124"/>
      <c r="IF64" s="124"/>
      <c r="IG64" s="124"/>
      <c r="IH64" s="124"/>
      <c r="II64" s="124"/>
      <c r="IJ64" s="124"/>
      <c r="IK64" s="124"/>
      <c r="IL64" s="124"/>
      <c r="IM64" s="124"/>
      <c r="IN64" s="124"/>
      <c r="IO64" s="124"/>
      <c r="IP64" s="124"/>
      <c r="IQ64" s="124"/>
      <c r="IR64" s="124"/>
      <c r="IS64" s="124"/>
      <c r="IT64" s="124"/>
      <c r="IU64" s="124"/>
    </row>
    <row r="65" spans="1:255" s="125" customFormat="1" ht="12.75" customHeight="1" x14ac:dyDescent="0.25">
      <c r="A65" s="123"/>
      <c r="B65" s="155" t="s">
        <v>114</v>
      </c>
      <c r="C65" s="156" t="s">
        <v>65</v>
      </c>
      <c r="D65" s="156">
        <v>5</v>
      </c>
      <c r="E65" s="140" t="s">
        <v>115</v>
      </c>
      <c r="F65" s="157">
        <v>18700</v>
      </c>
      <c r="G65" s="157">
        <f>(D65*F65)</f>
        <v>93500</v>
      </c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  <c r="EC65" s="124"/>
      <c r="ED65" s="124"/>
      <c r="EE65" s="124"/>
      <c r="EF65" s="124"/>
      <c r="EG65" s="124"/>
      <c r="EH65" s="124"/>
      <c r="EI65" s="124"/>
      <c r="EJ65" s="124"/>
      <c r="EK65" s="124"/>
      <c r="EL65" s="124"/>
      <c r="EM65" s="124"/>
      <c r="EN65" s="124"/>
      <c r="EO65" s="124"/>
      <c r="EP65" s="124"/>
      <c r="EQ65" s="124"/>
      <c r="ER65" s="124"/>
      <c r="ES65" s="124"/>
      <c r="ET65" s="124"/>
      <c r="EU65" s="124"/>
      <c r="EV65" s="124"/>
      <c r="EW65" s="124"/>
      <c r="EX65" s="124"/>
      <c r="EY65" s="124"/>
      <c r="EZ65" s="124"/>
      <c r="FA65" s="124"/>
      <c r="FB65" s="124"/>
      <c r="FC65" s="124"/>
      <c r="FD65" s="124"/>
      <c r="FE65" s="124"/>
      <c r="FF65" s="124"/>
      <c r="FG65" s="124"/>
      <c r="FH65" s="124"/>
      <c r="FI65" s="124"/>
      <c r="FJ65" s="124"/>
      <c r="FK65" s="124"/>
      <c r="FL65" s="124"/>
      <c r="FM65" s="124"/>
      <c r="FN65" s="124"/>
      <c r="FO65" s="124"/>
      <c r="FP65" s="124"/>
      <c r="FQ65" s="124"/>
      <c r="FR65" s="124"/>
      <c r="FS65" s="124"/>
      <c r="FT65" s="124"/>
      <c r="FU65" s="124"/>
      <c r="FV65" s="124"/>
      <c r="FW65" s="124"/>
      <c r="FX65" s="124"/>
      <c r="FY65" s="124"/>
      <c r="FZ65" s="124"/>
      <c r="GA65" s="124"/>
      <c r="GB65" s="124"/>
      <c r="GC65" s="124"/>
      <c r="GD65" s="124"/>
      <c r="GE65" s="124"/>
      <c r="GF65" s="124"/>
      <c r="GG65" s="124"/>
      <c r="GH65" s="124"/>
      <c r="GI65" s="124"/>
      <c r="GJ65" s="124"/>
      <c r="GK65" s="124"/>
      <c r="GL65" s="124"/>
      <c r="GM65" s="124"/>
      <c r="GN65" s="124"/>
      <c r="GO65" s="124"/>
      <c r="GP65" s="124"/>
      <c r="GQ65" s="124"/>
      <c r="GR65" s="124"/>
      <c r="GS65" s="124"/>
      <c r="GT65" s="124"/>
      <c r="GU65" s="124"/>
      <c r="GV65" s="124"/>
      <c r="GW65" s="124"/>
      <c r="GX65" s="124"/>
      <c r="GY65" s="124"/>
      <c r="GZ65" s="124"/>
      <c r="HA65" s="124"/>
      <c r="HB65" s="124"/>
      <c r="HC65" s="124"/>
      <c r="HD65" s="124"/>
      <c r="HE65" s="124"/>
      <c r="HF65" s="124"/>
      <c r="HG65" s="124"/>
      <c r="HH65" s="124"/>
      <c r="HI65" s="124"/>
      <c r="HJ65" s="124"/>
      <c r="HK65" s="124"/>
      <c r="HL65" s="124"/>
      <c r="HM65" s="124"/>
      <c r="HN65" s="124"/>
      <c r="HO65" s="124"/>
      <c r="HP65" s="124"/>
      <c r="HQ65" s="124"/>
      <c r="HR65" s="124"/>
      <c r="HS65" s="124"/>
      <c r="HT65" s="124"/>
      <c r="HU65" s="124"/>
      <c r="HV65" s="124"/>
      <c r="HW65" s="124"/>
      <c r="HX65" s="124"/>
      <c r="HY65" s="124"/>
      <c r="HZ65" s="124"/>
      <c r="IA65" s="124"/>
      <c r="IB65" s="124"/>
      <c r="IC65" s="124"/>
      <c r="ID65" s="124"/>
      <c r="IE65" s="124"/>
      <c r="IF65" s="124"/>
      <c r="IG65" s="124"/>
      <c r="IH65" s="124"/>
      <c r="II65" s="124"/>
      <c r="IJ65" s="124"/>
      <c r="IK65" s="124"/>
      <c r="IL65" s="124"/>
      <c r="IM65" s="124"/>
      <c r="IN65" s="124"/>
      <c r="IO65" s="124"/>
      <c r="IP65" s="124"/>
      <c r="IQ65" s="124"/>
      <c r="IR65" s="124"/>
      <c r="IS65" s="124"/>
      <c r="IT65" s="124"/>
      <c r="IU65" s="124"/>
    </row>
    <row r="66" spans="1:255" s="125" customFormat="1" ht="12.75" customHeight="1" x14ac:dyDescent="0.25">
      <c r="A66" s="123"/>
      <c r="B66" s="149" t="s">
        <v>82</v>
      </c>
      <c r="C66" s="139" t="s">
        <v>65</v>
      </c>
      <c r="D66" s="140">
        <v>1</v>
      </c>
      <c r="E66" s="140" t="s">
        <v>84</v>
      </c>
      <c r="F66" s="141">
        <v>42000</v>
      </c>
      <c r="G66" s="142">
        <f>(D66*F66)</f>
        <v>42000</v>
      </c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  <c r="EC66" s="124"/>
      <c r="ED66" s="124"/>
      <c r="EE66" s="124"/>
      <c r="EF66" s="124"/>
      <c r="EG66" s="124"/>
      <c r="EH66" s="124"/>
      <c r="EI66" s="124"/>
      <c r="EJ66" s="124"/>
      <c r="EK66" s="124"/>
      <c r="EL66" s="124"/>
      <c r="EM66" s="124"/>
      <c r="EN66" s="124"/>
      <c r="EO66" s="124"/>
      <c r="EP66" s="124"/>
      <c r="EQ66" s="124"/>
      <c r="ER66" s="124"/>
      <c r="ES66" s="124"/>
      <c r="ET66" s="124"/>
      <c r="EU66" s="124"/>
      <c r="EV66" s="124"/>
      <c r="EW66" s="124"/>
      <c r="EX66" s="124"/>
      <c r="EY66" s="124"/>
      <c r="EZ66" s="124"/>
      <c r="FA66" s="124"/>
      <c r="FB66" s="124"/>
      <c r="FC66" s="124"/>
      <c r="FD66" s="124"/>
      <c r="FE66" s="124"/>
      <c r="FF66" s="124"/>
      <c r="FG66" s="124"/>
      <c r="FH66" s="124"/>
      <c r="FI66" s="124"/>
      <c r="FJ66" s="124"/>
      <c r="FK66" s="124"/>
      <c r="FL66" s="124"/>
      <c r="FM66" s="124"/>
      <c r="FN66" s="124"/>
      <c r="FO66" s="124"/>
      <c r="FP66" s="124"/>
      <c r="FQ66" s="124"/>
      <c r="FR66" s="124"/>
      <c r="FS66" s="124"/>
      <c r="FT66" s="124"/>
      <c r="FU66" s="124"/>
      <c r="FV66" s="124"/>
      <c r="FW66" s="124"/>
      <c r="FX66" s="124"/>
      <c r="FY66" s="124"/>
      <c r="FZ66" s="124"/>
      <c r="GA66" s="124"/>
      <c r="GB66" s="124"/>
      <c r="GC66" s="124"/>
      <c r="GD66" s="124"/>
      <c r="GE66" s="124"/>
      <c r="GF66" s="124"/>
      <c r="GG66" s="124"/>
      <c r="GH66" s="124"/>
      <c r="GI66" s="124"/>
      <c r="GJ66" s="124"/>
      <c r="GK66" s="124"/>
      <c r="GL66" s="124"/>
      <c r="GM66" s="124"/>
      <c r="GN66" s="124"/>
      <c r="GO66" s="124"/>
      <c r="GP66" s="124"/>
      <c r="GQ66" s="124"/>
      <c r="GR66" s="124"/>
      <c r="GS66" s="124"/>
      <c r="GT66" s="124"/>
      <c r="GU66" s="124"/>
      <c r="GV66" s="124"/>
      <c r="GW66" s="124"/>
      <c r="GX66" s="124"/>
      <c r="GY66" s="124"/>
      <c r="GZ66" s="124"/>
      <c r="HA66" s="124"/>
      <c r="HB66" s="124"/>
      <c r="HC66" s="124"/>
      <c r="HD66" s="124"/>
      <c r="HE66" s="124"/>
      <c r="HF66" s="124"/>
      <c r="HG66" s="124"/>
      <c r="HH66" s="124"/>
      <c r="HI66" s="124"/>
      <c r="HJ66" s="124"/>
      <c r="HK66" s="124"/>
      <c r="HL66" s="124"/>
      <c r="HM66" s="124"/>
      <c r="HN66" s="124"/>
      <c r="HO66" s="124"/>
      <c r="HP66" s="124"/>
      <c r="HQ66" s="124"/>
      <c r="HR66" s="124"/>
      <c r="HS66" s="124"/>
      <c r="HT66" s="124"/>
      <c r="HU66" s="124"/>
      <c r="HV66" s="124"/>
      <c r="HW66" s="124"/>
      <c r="HX66" s="124"/>
      <c r="HY66" s="124"/>
      <c r="HZ66" s="124"/>
      <c r="IA66" s="124"/>
      <c r="IB66" s="124"/>
      <c r="IC66" s="124"/>
      <c r="ID66" s="124"/>
      <c r="IE66" s="124"/>
      <c r="IF66" s="124"/>
      <c r="IG66" s="124"/>
      <c r="IH66" s="124"/>
      <c r="II66" s="124"/>
      <c r="IJ66" s="124"/>
      <c r="IK66" s="124"/>
      <c r="IL66" s="124"/>
      <c r="IM66" s="124"/>
      <c r="IN66" s="124"/>
      <c r="IO66" s="124"/>
      <c r="IP66" s="124"/>
      <c r="IQ66" s="124"/>
      <c r="IR66" s="124"/>
      <c r="IS66" s="124"/>
      <c r="IT66" s="124"/>
      <c r="IU66" s="124"/>
    </row>
    <row r="67" spans="1:255" s="125" customFormat="1" ht="14.1" customHeight="1" x14ac:dyDescent="0.25">
      <c r="A67" s="158"/>
      <c r="B67" s="138" t="s">
        <v>83</v>
      </c>
      <c r="C67" s="139" t="s">
        <v>65</v>
      </c>
      <c r="D67" s="139">
        <v>40</v>
      </c>
      <c r="E67" s="140" t="s">
        <v>72</v>
      </c>
      <c r="F67" s="154">
        <v>6200</v>
      </c>
      <c r="G67" s="142">
        <f>(D67*F67)</f>
        <v>248000</v>
      </c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  <c r="EC67" s="124"/>
      <c r="ED67" s="124"/>
      <c r="EE67" s="124"/>
      <c r="EF67" s="124"/>
      <c r="EG67" s="124"/>
      <c r="EH67" s="124"/>
      <c r="EI67" s="124"/>
      <c r="EJ67" s="124"/>
      <c r="EK67" s="124"/>
      <c r="EL67" s="124"/>
      <c r="EM67" s="124"/>
      <c r="EN67" s="124"/>
      <c r="EO67" s="124"/>
      <c r="EP67" s="124"/>
      <c r="EQ67" s="124"/>
      <c r="ER67" s="124"/>
      <c r="ES67" s="124"/>
      <c r="ET67" s="124"/>
      <c r="EU67" s="124"/>
      <c r="EV67" s="124"/>
      <c r="EW67" s="124"/>
      <c r="EX67" s="124"/>
      <c r="EY67" s="124"/>
      <c r="EZ67" s="124"/>
      <c r="FA67" s="124"/>
      <c r="FB67" s="124"/>
      <c r="FC67" s="124"/>
      <c r="FD67" s="124"/>
      <c r="FE67" s="124"/>
      <c r="FF67" s="124"/>
      <c r="FG67" s="124"/>
      <c r="FH67" s="124"/>
      <c r="FI67" s="124"/>
      <c r="FJ67" s="124"/>
      <c r="FK67" s="124"/>
      <c r="FL67" s="124"/>
      <c r="FM67" s="124"/>
      <c r="FN67" s="124"/>
      <c r="FO67" s="124"/>
      <c r="FP67" s="124"/>
      <c r="FQ67" s="124"/>
      <c r="FR67" s="124"/>
      <c r="FS67" s="124"/>
      <c r="FT67" s="124"/>
      <c r="FU67" s="124"/>
      <c r="FV67" s="124"/>
      <c r="FW67" s="124"/>
      <c r="FX67" s="124"/>
      <c r="FY67" s="124"/>
      <c r="FZ67" s="124"/>
      <c r="GA67" s="124"/>
      <c r="GB67" s="124"/>
      <c r="GC67" s="124"/>
      <c r="GD67" s="124"/>
      <c r="GE67" s="124"/>
      <c r="GF67" s="124"/>
      <c r="GG67" s="124"/>
      <c r="GH67" s="124"/>
      <c r="GI67" s="124"/>
      <c r="GJ67" s="124"/>
      <c r="GK67" s="124"/>
      <c r="GL67" s="124"/>
      <c r="GM67" s="124"/>
      <c r="GN67" s="124"/>
      <c r="GO67" s="124"/>
      <c r="GP67" s="124"/>
      <c r="GQ67" s="124"/>
      <c r="GR67" s="124"/>
      <c r="GS67" s="124"/>
      <c r="GT67" s="124"/>
      <c r="GU67" s="124"/>
      <c r="GV67" s="124"/>
      <c r="GW67" s="124"/>
      <c r="GX67" s="124"/>
      <c r="GY67" s="124"/>
      <c r="GZ67" s="124"/>
      <c r="HA67" s="124"/>
      <c r="HB67" s="124"/>
      <c r="HC67" s="124"/>
      <c r="HD67" s="124"/>
      <c r="HE67" s="124"/>
      <c r="HF67" s="124"/>
      <c r="HG67" s="124"/>
      <c r="HH67" s="124"/>
      <c r="HI67" s="124"/>
      <c r="HJ67" s="124"/>
      <c r="HK67" s="124"/>
      <c r="HL67" s="124"/>
      <c r="HM67" s="124"/>
      <c r="HN67" s="124"/>
      <c r="HO67" s="124"/>
      <c r="HP67" s="124"/>
      <c r="HQ67" s="124"/>
      <c r="HR67" s="124"/>
      <c r="HS67" s="124"/>
      <c r="HT67" s="124"/>
      <c r="HU67" s="124"/>
      <c r="HV67" s="124"/>
      <c r="HW67" s="124"/>
      <c r="HX67" s="124"/>
      <c r="HY67" s="124"/>
      <c r="HZ67" s="124"/>
      <c r="IA67" s="124"/>
      <c r="IB67" s="124"/>
      <c r="IC67" s="124"/>
      <c r="ID67" s="124"/>
      <c r="IE67" s="124"/>
      <c r="IF67" s="124"/>
      <c r="IG67" s="124"/>
      <c r="IH67" s="124"/>
      <c r="II67" s="124"/>
      <c r="IJ67" s="124"/>
      <c r="IK67" s="124"/>
      <c r="IL67" s="124"/>
      <c r="IM67" s="124"/>
      <c r="IN67" s="124"/>
      <c r="IO67" s="124"/>
      <c r="IP67" s="124"/>
      <c r="IQ67" s="124"/>
      <c r="IR67" s="124"/>
      <c r="IS67" s="124"/>
      <c r="IT67" s="124"/>
      <c r="IU67" s="124"/>
    </row>
    <row r="68" spans="1:255" ht="13.5" customHeight="1" x14ac:dyDescent="0.25">
      <c r="A68" s="47"/>
      <c r="B68" s="97" t="s">
        <v>31</v>
      </c>
      <c r="C68" s="98"/>
      <c r="D68" s="98"/>
      <c r="E68" s="98"/>
      <c r="F68" s="99"/>
      <c r="G68" s="106">
        <f>SUM(G49:G67)</f>
        <v>2683120</v>
      </c>
    </row>
    <row r="69" spans="1:255" ht="12" customHeight="1" x14ac:dyDescent="0.25">
      <c r="A69" s="2"/>
      <c r="B69" s="92"/>
      <c r="C69" s="93"/>
      <c r="D69" s="93"/>
      <c r="E69" s="94"/>
      <c r="F69" s="95"/>
      <c r="G69" s="96"/>
    </row>
    <row r="70" spans="1:255" ht="12" customHeight="1" x14ac:dyDescent="0.25">
      <c r="A70" s="5"/>
      <c r="B70" s="23" t="s">
        <v>32</v>
      </c>
      <c r="C70" s="24"/>
      <c r="D70" s="25"/>
      <c r="E70" s="25"/>
      <c r="F70" s="26"/>
      <c r="G70" s="82"/>
    </row>
    <row r="71" spans="1:255" ht="24" customHeight="1" x14ac:dyDescent="0.25">
      <c r="A71" s="5"/>
      <c r="B71" s="91" t="s">
        <v>33</v>
      </c>
      <c r="C71" s="76" t="s">
        <v>29</v>
      </c>
      <c r="D71" s="76" t="s">
        <v>30</v>
      </c>
      <c r="E71" s="91" t="s">
        <v>17</v>
      </c>
      <c r="F71" s="76" t="s">
        <v>18</v>
      </c>
      <c r="G71" s="91" t="s">
        <v>19</v>
      </c>
    </row>
    <row r="72" spans="1:255" s="125" customFormat="1" ht="13.5" x14ac:dyDescent="0.25">
      <c r="A72" s="158"/>
      <c r="B72" s="161" t="s">
        <v>116</v>
      </c>
      <c r="C72" s="162" t="s">
        <v>89</v>
      </c>
      <c r="D72" s="163">
        <v>1</v>
      </c>
      <c r="E72" s="140" t="s">
        <v>117</v>
      </c>
      <c r="F72" s="164">
        <v>250000</v>
      </c>
      <c r="G72" s="165">
        <f>+F72*D72</f>
        <v>250000</v>
      </c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  <c r="EC72" s="124"/>
      <c r="ED72" s="124"/>
      <c r="EE72" s="124"/>
      <c r="EF72" s="124"/>
      <c r="EG72" s="124"/>
      <c r="EH72" s="124"/>
      <c r="EI72" s="124"/>
      <c r="EJ72" s="124"/>
      <c r="EK72" s="124"/>
      <c r="EL72" s="124"/>
      <c r="EM72" s="124"/>
      <c r="EN72" s="124"/>
      <c r="EO72" s="124"/>
      <c r="EP72" s="124"/>
      <c r="EQ72" s="124"/>
      <c r="ER72" s="124"/>
      <c r="ES72" s="124"/>
      <c r="ET72" s="124"/>
      <c r="EU72" s="124"/>
      <c r="EV72" s="124"/>
      <c r="EW72" s="124"/>
      <c r="EX72" s="124"/>
      <c r="EY72" s="124"/>
      <c r="EZ72" s="124"/>
      <c r="FA72" s="124"/>
      <c r="FB72" s="124"/>
      <c r="FC72" s="124"/>
      <c r="FD72" s="124"/>
      <c r="FE72" s="124"/>
      <c r="FF72" s="124"/>
      <c r="FG72" s="124"/>
      <c r="FH72" s="124"/>
      <c r="FI72" s="124"/>
      <c r="FJ72" s="124"/>
      <c r="FK72" s="124"/>
      <c r="FL72" s="124"/>
      <c r="FM72" s="124"/>
      <c r="FN72" s="124"/>
      <c r="FO72" s="124"/>
      <c r="FP72" s="124"/>
      <c r="FQ72" s="124"/>
      <c r="FR72" s="124"/>
      <c r="FS72" s="124"/>
      <c r="FT72" s="124"/>
      <c r="FU72" s="124"/>
      <c r="FV72" s="124"/>
      <c r="FW72" s="124"/>
      <c r="FX72" s="124"/>
      <c r="FY72" s="124"/>
      <c r="FZ72" s="124"/>
      <c r="GA72" s="124"/>
      <c r="GB72" s="124"/>
      <c r="GC72" s="124"/>
      <c r="GD72" s="124"/>
      <c r="GE72" s="124"/>
      <c r="GF72" s="124"/>
      <c r="GG72" s="124"/>
      <c r="GH72" s="124"/>
      <c r="GI72" s="124"/>
      <c r="GJ72" s="124"/>
      <c r="GK72" s="124"/>
      <c r="GL72" s="124"/>
      <c r="GM72" s="124"/>
      <c r="GN72" s="124"/>
      <c r="GO72" s="124"/>
      <c r="GP72" s="124"/>
      <c r="GQ72" s="124"/>
      <c r="GR72" s="124"/>
      <c r="GS72" s="124"/>
      <c r="GT72" s="124"/>
      <c r="GU72" s="124"/>
      <c r="GV72" s="124"/>
      <c r="GW72" s="124"/>
      <c r="GX72" s="124"/>
      <c r="GY72" s="124"/>
      <c r="GZ72" s="124"/>
      <c r="HA72" s="124"/>
      <c r="HB72" s="124"/>
      <c r="HC72" s="124"/>
      <c r="HD72" s="124"/>
      <c r="HE72" s="124"/>
      <c r="HF72" s="124"/>
      <c r="HG72" s="124"/>
      <c r="HH72" s="124"/>
      <c r="HI72" s="124"/>
      <c r="HJ72" s="124"/>
      <c r="HK72" s="124"/>
      <c r="HL72" s="124"/>
      <c r="HM72" s="124"/>
      <c r="HN72" s="124"/>
      <c r="HO72" s="124"/>
      <c r="HP72" s="124"/>
      <c r="HQ72" s="124"/>
      <c r="HR72" s="124"/>
      <c r="HS72" s="124"/>
      <c r="HT72" s="124"/>
      <c r="HU72" s="124"/>
      <c r="HV72" s="124"/>
      <c r="HW72" s="124"/>
      <c r="HX72" s="124"/>
      <c r="HY72" s="124"/>
      <c r="HZ72" s="124"/>
      <c r="IA72" s="124"/>
      <c r="IB72" s="124"/>
      <c r="IC72" s="124"/>
      <c r="ID72" s="124"/>
      <c r="IE72" s="124"/>
      <c r="IF72" s="124"/>
      <c r="IG72" s="124"/>
      <c r="IH72" s="124"/>
      <c r="II72" s="124"/>
      <c r="IJ72" s="124"/>
      <c r="IK72" s="124"/>
      <c r="IL72" s="124"/>
      <c r="IM72" s="124"/>
      <c r="IN72" s="124"/>
      <c r="IO72" s="124"/>
      <c r="IP72" s="124"/>
      <c r="IQ72" s="124"/>
      <c r="IR72" s="124"/>
      <c r="IS72" s="124"/>
      <c r="IT72" s="124"/>
      <c r="IU72" s="124"/>
    </row>
    <row r="73" spans="1:255" ht="13.5" customHeight="1" x14ac:dyDescent="0.25">
      <c r="A73" s="5"/>
      <c r="B73" s="39" t="s">
        <v>34</v>
      </c>
      <c r="C73" s="40"/>
      <c r="D73" s="40"/>
      <c r="E73" s="90"/>
      <c r="F73" s="41"/>
      <c r="G73" s="107">
        <f>SUM(G72:G72)</f>
        <v>250000</v>
      </c>
      <c r="I73" s="100"/>
    </row>
    <row r="74" spans="1:255" ht="12" customHeight="1" x14ac:dyDescent="0.25">
      <c r="A74" s="2"/>
      <c r="B74" s="50"/>
      <c r="C74" s="50"/>
      <c r="D74" s="50"/>
      <c r="E74" s="50"/>
      <c r="F74" s="51"/>
      <c r="G74" s="85"/>
    </row>
    <row r="75" spans="1:255" s="125" customFormat="1" ht="12" customHeight="1" x14ac:dyDescent="0.25">
      <c r="A75" s="158"/>
      <c r="B75" s="166" t="s">
        <v>35</v>
      </c>
      <c r="C75" s="167"/>
      <c r="D75" s="167"/>
      <c r="E75" s="167"/>
      <c r="F75" s="167"/>
      <c r="G75" s="168">
        <f>G27+G32+G44+G68+G73</f>
        <v>7542120</v>
      </c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  <c r="EC75" s="124"/>
      <c r="ED75" s="124"/>
      <c r="EE75" s="124"/>
      <c r="EF75" s="124"/>
      <c r="EG75" s="124"/>
      <c r="EH75" s="124"/>
      <c r="EI75" s="124"/>
      <c r="EJ75" s="124"/>
      <c r="EK75" s="124"/>
      <c r="EL75" s="124"/>
      <c r="EM75" s="124"/>
      <c r="EN75" s="124"/>
      <c r="EO75" s="124"/>
      <c r="EP75" s="124"/>
      <c r="EQ75" s="124"/>
      <c r="ER75" s="124"/>
      <c r="ES75" s="124"/>
      <c r="ET75" s="124"/>
      <c r="EU75" s="124"/>
      <c r="EV75" s="124"/>
      <c r="EW75" s="124"/>
      <c r="EX75" s="124"/>
      <c r="EY75" s="124"/>
      <c r="EZ75" s="124"/>
      <c r="FA75" s="124"/>
      <c r="FB75" s="124"/>
      <c r="FC75" s="124"/>
      <c r="FD75" s="124"/>
      <c r="FE75" s="124"/>
      <c r="FF75" s="124"/>
      <c r="FG75" s="124"/>
      <c r="FH75" s="124"/>
      <c r="FI75" s="124"/>
      <c r="FJ75" s="124"/>
      <c r="FK75" s="124"/>
      <c r="FL75" s="124"/>
      <c r="FM75" s="124"/>
      <c r="FN75" s="124"/>
      <c r="FO75" s="124"/>
      <c r="FP75" s="124"/>
      <c r="FQ75" s="124"/>
      <c r="FR75" s="124"/>
      <c r="FS75" s="124"/>
      <c r="FT75" s="124"/>
      <c r="FU75" s="124"/>
      <c r="FV75" s="124"/>
      <c r="FW75" s="124"/>
      <c r="FX75" s="124"/>
      <c r="FY75" s="124"/>
      <c r="FZ75" s="124"/>
      <c r="GA75" s="124"/>
      <c r="GB75" s="124"/>
      <c r="GC75" s="124"/>
      <c r="GD75" s="124"/>
      <c r="GE75" s="124"/>
      <c r="GF75" s="124"/>
      <c r="GG75" s="124"/>
      <c r="GH75" s="124"/>
      <c r="GI75" s="124"/>
      <c r="GJ75" s="124"/>
      <c r="GK75" s="124"/>
      <c r="GL75" s="124"/>
      <c r="GM75" s="124"/>
      <c r="GN75" s="124"/>
      <c r="GO75" s="124"/>
      <c r="GP75" s="124"/>
      <c r="GQ75" s="124"/>
      <c r="GR75" s="124"/>
      <c r="GS75" s="124"/>
      <c r="GT75" s="124"/>
      <c r="GU75" s="124"/>
      <c r="GV75" s="124"/>
      <c r="GW75" s="124"/>
      <c r="GX75" s="124"/>
      <c r="GY75" s="124"/>
      <c r="GZ75" s="124"/>
      <c r="HA75" s="124"/>
      <c r="HB75" s="124"/>
      <c r="HC75" s="124"/>
      <c r="HD75" s="124"/>
      <c r="HE75" s="124"/>
      <c r="HF75" s="124"/>
      <c r="HG75" s="124"/>
      <c r="HH75" s="124"/>
      <c r="HI75" s="124"/>
      <c r="HJ75" s="124"/>
      <c r="HK75" s="124"/>
      <c r="HL75" s="124"/>
      <c r="HM75" s="124"/>
      <c r="HN75" s="124"/>
      <c r="HO75" s="124"/>
      <c r="HP75" s="124"/>
      <c r="HQ75" s="124"/>
      <c r="HR75" s="124"/>
      <c r="HS75" s="124"/>
      <c r="HT75" s="124"/>
      <c r="HU75" s="124"/>
      <c r="HV75" s="124"/>
      <c r="HW75" s="124"/>
      <c r="HX75" s="124"/>
      <c r="HY75" s="124"/>
      <c r="HZ75" s="124"/>
      <c r="IA75" s="124"/>
      <c r="IB75" s="124"/>
      <c r="IC75" s="124"/>
      <c r="ID75" s="124"/>
      <c r="IE75" s="124"/>
      <c r="IF75" s="124"/>
      <c r="IG75" s="124"/>
      <c r="IH75" s="124"/>
      <c r="II75" s="124"/>
      <c r="IJ75" s="124"/>
      <c r="IK75" s="124"/>
      <c r="IL75" s="124"/>
      <c r="IM75" s="124"/>
      <c r="IN75" s="124"/>
      <c r="IO75" s="124"/>
      <c r="IP75" s="124"/>
      <c r="IQ75" s="124"/>
      <c r="IR75" s="124"/>
      <c r="IS75" s="124"/>
      <c r="IT75" s="124"/>
      <c r="IU75" s="124"/>
    </row>
    <row r="76" spans="1:255" s="125" customFormat="1" ht="12" customHeight="1" x14ac:dyDescent="0.25">
      <c r="A76" s="158"/>
      <c r="B76" s="169" t="s">
        <v>36</v>
      </c>
      <c r="C76" s="170"/>
      <c r="D76" s="170"/>
      <c r="E76" s="170"/>
      <c r="F76" s="170"/>
      <c r="G76" s="171">
        <f>G75*0.05</f>
        <v>377106</v>
      </c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  <c r="EC76" s="124"/>
      <c r="ED76" s="124"/>
      <c r="EE76" s="124"/>
      <c r="EF76" s="124"/>
      <c r="EG76" s="124"/>
      <c r="EH76" s="124"/>
      <c r="EI76" s="124"/>
      <c r="EJ76" s="124"/>
      <c r="EK76" s="124"/>
      <c r="EL76" s="124"/>
      <c r="EM76" s="124"/>
      <c r="EN76" s="124"/>
      <c r="EO76" s="124"/>
      <c r="EP76" s="124"/>
      <c r="EQ76" s="124"/>
      <c r="ER76" s="124"/>
      <c r="ES76" s="124"/>
      <c r="ET76" s="124"/>
      <c r="EU76" s="124"/>
      <c r="EV76" s="124"/>
      <c r="EW76" s="124"/>
      <c r="EX76" s="124"/>
      <c r="EY76" s="124"/>
      <c r="EZ76" s="124"/>
      <c r="FA76" s="124"/>
      <c r="FB76" s="124"/>
      <c r="FC76" s="124"/>
      <c r="FD76" s="124"/>
      <c r="FE76" s="124"/>
      <c r="FF76" s="124"/>
      <c r="FG76" s="124"/>
      <c r="FH76" s="124"/>
      <c r="FI76" s="124"/>
      <c r="FJ76" s="124"/>
      <c r="FK76" s="124"/>
      <c r="FL76" s="124"/>
      <c r="FM76" s="124"/>
      <c r="FN76" s="124"/>
      <c r="FO76" s="124"/>
      <c r="FP76" s="124"/>
      <c r="FQ76" s="124"/>
      <c r="FR76" s="124"/>
      <c r="FS76" s="124"/>
      <c r="FT76" s="124"/>
      <c r="FU76" s="124"/>
      <c r="FV76" s="124"/>
      <c r="FW76" s="124"/>
      <c r="FX76" s="124"/>
      <c r="FY76" s="124"/>
      <c r="FZ76" s="124"/>
      <c r="GA76" s="124"/>
      <c r="GB76" s="124"/>
      <c r="GC76" s="124"/>
      <c r="GD76" s="124"/>
      <c r="GE76" s="124"/>
      <c r="GF76" s="124"/>
      <c r="GG76" s="124"/>
      <c r="GH76" s="124"/>
      <c r="GI76" s="124"/>
      <c r="GJ76" s="124"/>
      <c r="GK76" s="124"/>
      <c r="GL76" s="124"/>
      <c r="GM76" s="124"/>
      <c r="GN76" s="124"/>
      <c r="GO76" s="124"/>
      <c r="GP76" s="124"/>
      <c r="GQ76" s="124"/>
      <c r="GR76" s="124"/>
      <c r="GS76" s="124"/>
      <c r="GT76" s="124"/>
      <c r="GU76" s="124"/>
      <c r="GV76" s="124"/>
      <c r="GW76" s="124"/>
      <c r="GX76" s="124"/>
      <c r="GY76" s="124"/>
      <c r="GZ76" s="124"/>
      <c r="HA76" s="124"/>
      <c r="HB76" s="124"/>
      <c r="HC76" s="124"/>
      <c r="HD76" s="124"/>
      <c r="HE76" s="124"/>
      <c r="HF76" s="124"/>
      <c r="HG76" s="124"/>
      <c r="HH76" s="124"/>
      <c r="HI76" s="124"/>
      <c r="HJ76" s="124"/>
      <c r="HK76" s="124"/>
      <c r="HL76" s="124"/>
      <c r="HM76" s="124"/>
      <c r="HN76" s="124"/>
      <c r="HO76" s="124"/>
      <c r="HP76" s="124"/>
      <c r="HQ76" s="124"/>
      <c r="HR76" s="124"/>
      <c r="HS76" s="124"/>
      <c r="HT76" s="124"/>
      <c r="HU76" s="124"/>
      <c r="HV76" s="124"/>
      <c r="HW76" s="124"/>
      <c r="HX76" s="124"/>
      <c r="HY76" s="124"/>
      <c r="HZ76" s="124"/>
      <c r="IA76" s="124"/>
      <c r="IB76" s="124"/>
      <c r="IC76" s="124"/>
      <c r="ID76" s="124"/>
      <c r="IE76" s="124"/>
      <c r="IF76" s="124"/>
      <c r="IG76" s="124"/>
      <c r="IH76" s="124"/>
      <c r="II76" s="124"/>
      <c r="IJ76" s="124"/>
      <c r="IK76" s="124"/>
      <c r="IL76" s="124"/>
      <c r="IM76" s="124"/>
      <c r="IN76" s="124"/>
      <c r="IO76" s="124"/>
      <c r="IP76" s="124"/>
      <c r="IQ76" s="124"/>
      <c r="IR76" s="124"/>
      <c r="IS76" s="124"/>
      <c r="IT76" s="124"/>
      <c r="IU76" s="124"/>
    </row>
    <row r="77" spans="1:255" s="125" customFormat="1" ht="12" customHeight="1" x14ac:dyDescent="0.25">
      <c r="A77" s="158"/>
      <c r="B77" s="172" t="s">
        <v>37</v>
      </c>
      <c r="C77" s="173"/>
      <c r="D77" s="173"/>
      <c r="E77" s="173"/>
      <c r="F77" s="173"/>
      <c r="G77" s="174">
        <f>G76+G75</f>
        <v>7919226</v>
      </c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  <c r="EC77" s="124"/>
      <c r="ED77" s="124"/>
      <c r="EE77" s="124"/>
      <c r="EF77" s="124"/>
      <c r="EG77" s="124"/>
      <c r="EH77" s="124"/>
      <c r="EI77" s="124"/>
      <c r="EJ77" s="124"/>
      <c r="EK77" s="124"/>
      <c r="EL77" s="124"/>
      <c r="EM77" s="124"/>
      <c r="EN77" s="124"/>
      <c r="EO77" s="124"/>
      <c r="EP77" s="124"/>
      <c r="EQ77" s="124"/>
      <c r="ER77" s="124"/>
      <c r="ES77" s="124"/>
      <c r="ET77" s="124"/>
      <c r="EU77" s="124"/>
      <c r="EV77" s="124"/>
      <c r="EW77" s="124"/>
      <c r="EX77" s="124"/>
      <c r="EY77" s="124"/>
      <c r="EZ77" s="124"/>
      <c r="FA77" s="124"/>
      <c r="FB77" s="124"/>
      <c r="FC77" s="124"/>
      <c r="FD77" s="124"/>
      <c r="FE77" s="124"/>
      <c r="FF77" s="124"/>
      <c r="FG77" s="124"/>
      <c r="FH77" s="124"/>
      <c r="FI77" s="124"/>
      <c r="FJ77" s="124"/>
      <c r="FK77" s="124"/>
      <c r="FL77" s="124"/>
      <c r="FM77" s="124"/>
      <c r="FN77" s="124"/>
      <c r="FO77" s="124"/>
      <c r="FP77" s="124"/>
      <c r="FQ77" s="124"/>
      <c r="FR77" s="124"/>
      <c r="FS77" s="124"/>
      <c r="FT77" s="124"/>
      <c r="FU77" s="124"/>
      <c r="FV77" s="124"/>
      <c r="FW77" s="124"/>
      <c r="FX77" s="124"/>
      <c r="FY77" s="124"/>
      <c r="FZ77" s="124"/>
      <c r="GA77" s="124"/>
      <c r="GB77" s="124"/>
      <c r="GC77" s="124"/>
      <c r="GD77" s="124"/>
      <c r="GE77" s="124"/>
      <c r="GF77" s="124"/>
      <c r="GG77" s="124"/>
      <c r="GH77" s="124"/>
      <c r="GI77" s="124"/>
      <c r="GJ77" s="124"/>
      <c r="GK77" s="124"/>
      <c r="GL77" s="124"/>
      <c r="GM77" s="124"/>
      <c r="GN77" s="124"/>
      <c r="GO77" s="124"/>
      <c r="GP77" s="124"/>
      <c r="GQ77" s="124"/>
      <c r="GR77" s="124"/>
      <c r="GS77" s="124"/>
      <c r="GT77" s="124"/>
      <c r="GU77" s="124"/>
      <c r="GV77" s="124"/>
      <c r="GW77" s="124"/>
      <c r="GX77" s="124"/>
      <c r="GY77" s="124"/>
      <c r="GZ77" s="124"/>
      <c r="HA77" s="124"/>
      <c r="HB77" s="124"/>
      <c r="HC77" s="124"/>
      <c r="HD77" s="124"/>
      <c r="HE77" s="124"/>
      <c r="HF77" s="124"/>
      <c r="HG77" s="124"/>
      <c r="HH77" s="124"/>
      <c r="HI77" s="124"/>
      <c r="HJ77" s="124"/>
      <c r="HK77" s="124"/>
      <c r="HL77" s="124"/>
      <c r="HM77" s="124"/>
      <c r="HN77" s="124"/>
      <c r="HO77" s="124"/>
      <c r="HP77" s="124"/>
      <c r="HQ77" s="124"/>
      <c r="HR77" s="124"/>
      <c r="HS77" s="124"/>
      <c r="HT77" s="124"/>
      <c r="HU77" s="124"/>
      <c r="HV77" s="124"/>
      <c r="HW77" s="124"/>
      <c r="HX77" s="124"/>
      <c r="HY77" s="124"/>
      <c r="HZ77" s="124"/>
      <c r="IA77" s="124"/>
      <c r="IB77" s="124"/>
      <c r="IC77" s="124"/>
      <c r="ID77" s="124"/>
      <c r="IE77" s="124"/>
      <c r="IF77" s="124"/>
      <c r="IG77" s="124"/>
      <c r="IH77" s="124"/>
      <c r="II77" s="124"/>
      <c r="IJ77" s="124"/>
      <c r="IK77" s="124"/>
      <c r="IL77" s="124"/>
      <c r="IM77" s="124"/>
      <c r="IN77" s="124"/>
      <c r="IO77" s="124"/>
      <c r="IP77" s="124"/>
      <c r="IQ77" s="124"/>
      <c r="IR77" s="124"/>
      <c r="IS77" s="124"/>
      <c r="IT77" s="124"/>
      <c r="IU77" s="124"/>
    </row>
    <row r="78" spans="1:255" s="125" customFormat="1" ht="12" customHeight="1" x14ac:dyDescent="0.25">
      <c r="A78" s="158"/>
      <c r="B78" s="169" t="s">
        <v>38</v>
      </c>
      <c r="C78" s="170"/>
      <c r="D78" s="170"/>
      <c r="E78" s="170"/>
      <c r="F78" s="170"/>
      <c r="G78" s="171">
        <f>G12</f>
        <v>13600000</v>
      </c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  <c r="EC78" s="124"/>
      <c r="ED78" s="124"/>
      <c r="EE78" s="124"/>
      <c r="EF78" s="124"/>
      <c r="EG78" s="124"/>
      <c r="EH78" s="124"/>
      <c r="EI78" s="124"/>
      <c r="EJ78" s="124"/>
      <c r="EK78" s="124"/>
      <c r="EL78" s="124"/>
      <c r="EM78" s="124"/>
      <c r="EN78" s="124"/>
      <c r="EO78" s="124"/>
      <c r="EP78" s="124"/>
      <c r="EQ78" s="124"/>
      <c r="ER78" s="124"/>
      <c r="ES78" s="124"/>
      <c r="ET78" s="124"/>
      <c r="EU78" s="124"/>
      <c r="EV78" s="124"/>
      <c r="EW78" s="124"/>
      <c r="EX78" s="124"/>
      <c r="EY78" s="124"/>
      <c r="EZ78" s="124"/>
      <c r="FA78" s="124"/>
      <c r="FB78" s="124"/>
      <c r="FC78" s="124"/>
      <c r="FD78" s="124"/>
      <c r="FE78" s="124"/>
      <c r="FF78" s="124"/>
      <c r="FG78" s="124"/>
      <c r="FH78" s="124"/>
      <c r="FI78" s="124"/>
      <c r="FJ78" s="124"/>
      <c r="FK78" s="124"/>
      <c r="FL78" s="124"/>
      <c r="FM78" s="124"/>
      <c r="FN78" s="124"/>
      <c r="FO78" s="124"/>
      <c r="FP78" s="124"/>
      <c r="FQ78" s="124"/>
      <c r="FR78" s="124"/>
      <c r="FS78" s="124"/>
      <c r="FT78" s="124"/>
      <c r="FU78" s="124"/>
      <c r="FV78" s="124"/>
      <c r="FW78" s="124"/>
      <c r="FX78" s="124"/>
      <c r="FY78" s="124"/>
      <c r="FZ78" s="124"/>
      <c r="GA78" s="124"/>
      <c r="GB78" s="124"/>
      <c r="GC78" s="124"/>
      <c r="GD78" s="124"/>
      <c r="GE78" s="124"/>
      <c r="GF78" s="124"/>
      <c r="GG78" s="124"/>
      <c r="GH78" s="124"/>
      <c r="GI78" s="124"/>
      <c r="GJ78" s="124"/>
      <c r="GK78" s="124"/>
      <c r="GL78" s="124"/>
      <c r="GM78" s="124"/>
      <c r="GN78" s="124"/>
      <c r="GO78" s="124"/>
      <c r="GP78" s="124"/>
      <c r="GQ78" s="124"/>
      <c r="GR78" s="124"/>
      <c r="GS78" s="124"/>
      <c r="GT78" s="124"/>
      <c r="GU78" s="124"/>
      <c r="GV78" s="124"/>
      <c r="GW78" s="124"/>
      <c r="GX78" s="124"/>
      <c r="GY78" s="124"/>
      <c r="GZ78" s="124"/>
      <c r="HA78" s="124"/>
      <c r="HB78" s="124"/>
      <c r="HC78" s="124"/>
      <c r="HD78" s="124"/>
      <c r="HE78" s="124"/>
      <c r="HF78" s="124"/>
      <c r="HG78" s="124"/>
      <c r="HH78" s="124"/>
      <c r="HI78" s="124"/>
      <c r="HJ78" s="124"/>
      <c r="HK78" s="124"/>
      <c r="HL78" s="124"/>
      <c r="HM78" s="124"/>
      <c r="HN78" s="124"/>
      <c r="HO78" s="124"/>
      <c r="HP78" s="124"/>
      <c r="HQ78" s="124"/>
      <c r="HR78" s="124"/>
      <c r="HS78" s="124"/>
      <c r="HT78" s="124"/>
      <c r="HU78" s="124"/>
      <c r="HV78" s="124"/>
      <c r="HW78" s="124"/>
      <c r="HX78" s="124"/>
      <c r="HY78" s="124"/>
      <c r="HZ78" s="124"/>
      <c r="IA78" s="124"/>
      <c r="IB78" s="124"/>
      <c r="IC78" s="124"/>
      <c r="ID78" s="124"/>
      <c r="IE78" s="124"/>
      <c r="IF78" s="124"/>
      <c r="IG78" s="124"/>
      <c r="IH78" s="124"/>
      <c r="II78" s="124"/>
      <c r="IJ78" s="124"/>
      <c r="IK78" s="124"/>
      <c r="IL78" s="124"/>
      <c r="IM78" s="124"/>
      <c r="IN78" s="124"/>
      <c r="IO78" s="124"/>
      <c r="IP78" s="124"/>
      <c r="IQ78" s="124"/>
      <c r="IR78" s="124"/>
      <c r="IS78" s="124"/>
      <c r="IT78" s="124"/>
      <c r="IU78" s="124"/>
    </row>
    <row r="79" spans="1:255" s="125" customFormat="1" ht="12" customHeight="1" x14ac:dyDescent="0.25">
      <c r="A79" s="158"/>
      <c r="B79" s="175" t="s">
        <v>39</v>
      </c>
      <c r="C79" s="176"/>
      <c r="D79" s="176"/>
      <c r="E79" s="176"/>
      <c r="F79" s="176"/>
      <c r="G79" s="168">
        <f>G78-G77</f>
        <v>5680774</v>
      </c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  <c r="EC79" s="124"/>
      <c r="ED79" s="124"/>
      <c r="EE79" s="124"/>
      <c r="EF79" s="124"/>
      <c r="EG79" s="124"/>
      <c r="EH79" s="124"/>
      <c r="EI79" s="124"/>
      <c r="EJ79" s="124"/>
      <c r="EK79" s="124"/>
      <c r="EL79" s="124"/>
      <c r="EM79" s="124"/>
      <c r="EN79" s="124"/>
      <c r="EO79" s="124"/>
      <c r="EP79" s="124"/>
      <c r="EQ79" s="124"/>
      <c r="ER79" s="124"/>
      <c r="ES79" s="124"/>
      <c r="ET79" s="124"/>
      <c r="EU79" s="124"/>
      <c r="EV79" s="124"/>
      <c r="EW79" s="124"/>
      <c r="EX79" s="124"/>
      <c r="EY79" s="124"/>
      <c r="EZ79" s="124"/>
      <c r="FA79" s="124"/>
      <c r="FB79" s="124"/>
      <c r="FC79" s="124"/>
      <c r="FD79" s="124"/>
      <c r="FE79" s="124"/>
      <c r="FF79" s="124"/>
      <c r="FG79" s="124"/>
      <c r="FH79" s="124"/>
      <c r="FI79" s="124"/>
      <c r="FJ79" s="124"/>
      <c r="FK79" s="124"/>
      <c r="FL79" s="124"/>
      <c r="FM79" s="124"/>
      <c r="FN79" s="124"/>
      <c r="FO79" s="124"/>
      <c r="FP79" s="124"/>
      <c r="FQ79" s="124"/>
      <c r="FR79" s="124"/>
      <c r="FS79" s="124"/>
      <c r="FT79" s="124"/>
      <c r="FU79" s="124"/>
      <c r="FV79" s="124"/>
      <c r="FW79" s="124"/>
      <c r="FX79" s="124"/>
      <c r="FY79" s="124"/>
      <c r="FZ79" s="124"/>
      <c r="GA79" s="124"/>
      <c r="GB79" s="124"/>
      <c r="GC79" s="124"/>
      <c r="GD79" s="124"/>
      <c r="GE79" s="124"/>
      <c r="GF79" s="124"/>
      <c r="GG79" s="124"/>
      <c r="GH79" s="124"/>
      <c r="GI79" s="124"/>
      <c r="GJ79" s="124"/>
      <c r="GK79" s="124"/>
      <c r="GL79" s="124"/>
      <c r="GM79" s="124"/>
      <c r="GN79" s="124"/>
      <c r="GO79" s="124"/>
      <c r="GP79" s="124"/>
      <c r="GQ79" s="124"/>
      <c r="GR79" s="124"/>
      <c r="GS79" s="124"/>
      <c r="GT79" s="124"/>
      <c r="GU79" s="124"/>
      <c r="GV79" s="124"/>
      <c r="GW79" s="124"/>
      <c r="GX79" s="124"/>
      <c r="GY79" s="124"/>
      <c r="GZ79" s="124"/>
      <c r="HA79" s="124"/>
      <c r="HB79" s="124"/>
      <c r="HC79" s="124"/>
      <c r="HD79" s="124"/>
      <c r="HE79" s="124"/>
      <c r="HF79" s="124"/>
      <c r="HG79" s="124"/>
      <c r="HH79" s="124"/>
      <c r="HI79" s="124"/>
      <c r="HJ79" s="124"/>
      <c r="HK79" s="124"/>
      <c r="HL79" s="124"/>
      <c r="HM79" s="124"/>
      <c r="HN79" s="124"/>
      <c r="HO79" s="124"/>
      <c r="HP79" s="124"/>
      <c r="HQ79" s="124"/>
      <c r="HR79" s="124"/>
      <c r="HS79" s="124"/>
      <c r="HT79" s="124"/>
      <c r="HU79" s="124"/>
      <c r="HV79" s="124"/>
      <c r="HW79" s="124"/>
      <c r="HX79" s="124"/>
      <c r="HY79" s="124"/>
      <c r="HZ79" s="124"/>
      <c r="IA79" s="124"/>
      <c r="IB79" s="124"/>
      <c r="IC79" s="124"/>
      <c r="ID79" s="124"/>
      <c r="IE79" s="124"/>
      <c r="IF79" s="124"/>
      <c r="IG79" s="124"/>
      <c r="IH79" s="124"/>
      <c r="II79" s="124"/>
      <c r="IJ79" s="124"/>
      <c r="IK79" s="124"/>
      <c r="IL79" s="124"/>
      <c r="IM79" s="124"/>
      <c r="IN79" s="124"/>
      <c r="IO79" s="124"/>
      <c r="IP79" s="124"/>
      <c r="IQ79" s="124"/>
      <c r="IR79" s="124"/>
      <c r="IS79" s="124"/>
      <c r="IT79" s="124"/>
      <c r="IU79" s="124"/>
    </row>
    <row r="80" spans="1:255" ht="12" customHeight="1" x14ac:dyDescent="0.25">
      <c r="A80" s="47"/>
      <c r="B80" s="48" t="s">
        <v>40</v>
      </c>
      <c r="C80" s="49"/>
      <c r="D80" s="49"/>
      <c r="E80" s="49"/>
      <c r="F80" s="49"/>
      <c r="G80" s="86"/>
    </row>
    <row r="81" spans="1:7" ht="12.75" customHeight="1" thickBot="1" x14ac:dyDescent="0.3">
      <c r="A81" s="47"/>
      <c r="B81" s="52"/>
      <c r="C81" s="49"/>
      <c r="D81" s="49"/>
      <c r="E81" s="49"/>
      <c r="F81" s="49"/>
      <c r="G81" s="86"/>
    </row>
    <row r="82" spans="1:7" ht="12" customHeight="1" x14ac:dyDescent="0.25">
      <c r="A82" s="47"/>
      <c r="B82" s="63" t="s">
        <v>41</v>
      </c>
      <c r="C82" s="64"/>
      <c r="D82" s="64"/>
      <c r="E82" s="64"/>
      <c r="F82" s="65"/>
      <c r="G82" s="86"/>
    </row>
    <row r="83" spans="1:7" ht="12" customHeight="1" x14ac:dyDescent="0.25">
      <c r="A83" s="47"/>
      <c r="B83" s="66" t="s">
        <v>42</v>
      </c>
      <c r="C83" s="46"/>
      <c r="D83" s="46"/>
      <c r="E83" s="46"/>
      <c r="F83" s="67"/>
      <c r="G83" s="86"/>
    </row>
    <row r="84" spans="1:7" ht="12" customHeight="1" x14ac:dyDescent="0.25">
      <c r="A84" s="47"/>
      <c r="B84" s="66" t="s">
        <v>43</v>
      </c>
      <c r="C84" s="46"/>
      <c r="D84" s="46"/>
      <c r="E84" s="46"/>
      <c r="F84" s="67"/>
      <c r="G84" s="86"/>
    </row>
    <row r="85" spans="1:7" ht="12" customHeight="1" x14ac:dyDescent="0.25">
      <c r="A85" s="47"/>
      <c r="B85" s="66" t="s">
        <v>44</v>
      </c>
      <c r="C85" s="46"/>
      <c r="D85" s="46"/>
      <c r="E85" s="46"/>
      <c r="F85" s="67"/>
      <c r="G85" s="86"/>
    </row>
    <row r="86" spans="1:7" ht="12" customHeight="1" x14ac:dyDescent="0.25">
      <c r="A86" s="47"/>
      <c r="B86" s="66" t="s">
        <v>45</v>
      </c>
      <c r="C86" s="46"/>
      <c r="D86" s="46"/>
      <c r="E86" s="46"/>
      <c r="F86" s="67"/>
      <c r="G86" s="86"/>
    </row>
    <row r="87" spans="1:7" ht="12" customHeight="1" x14ac:dyDescent="0.25">
      <c r="A87" s="47"/>
      <c r="B87" s="66" t="s">
        <v>46</v>
      </c>
      <c r="C87" s="46"/>
      <c r="D87" s="46"/>
      <c r="E87" s="46"/>
      <c r="F87" s="67"/>
      <c r="G87" s="86"/>
    </row>
    <row r="88" spans="1:7" ht="12.75" customHeight="1" thickBot="1" x14ac:dyDescent="0.3">
      <c r="A88" s="47"/>
      <c r="B88" s="68" t="s">
        <v>47</v>
      </c>
      <c r="C88" s="69"/>
      <c r="D88" s="69"/>
      <c r="E88" s="69"/>
      <c r="F88" s="70"/>
      <c r="G88" s="86"/>
    </row>
    <row r="89" spans="1:7" ht="12.75" customHeight="1" x14ac:dyDescent="0.25">
      <c r="A89" s="47"/>
      <c r="B89" s="61"/>
      <c r="C89" s="46"/>
      <c r="D89" s="46"/>
      <c r="E89" s="46"/>
      <c r="F89" s="46"/>
      <c r="G89" s="86"/>
    </row>
    <row r="90" spans="1:7" ht="15" customHeight="1" thickBot="1" x14ac:dyDescent="0.3">
      <c r="A90" s="47"/>
      <c r="B90" s="196" t="s">
        <v>48</v>
      </c>
      <c r="C90" s="197"/>
      <c r="D90" s="60"/>
      <c r="E90" s="42"/>
      <c r="F90" s="42"/>
      <c r="G90" s="86"/>
    </row>
    <row r="91" spans="1:7" ht="12" customHeight="1" x14ac:dyDescent="0.25">
      <c r="A91" s="47"/>
      <c r="B91" s="54" t="s">
        <v>33</v>
      </c>
      <c r="C91" s="108" t="s">
        <v>49</v>
      </c>
      <c r="D91" s="109" t="s">
        <v>50</v>
      </c>
      <c r="E91" s="42"/>
      <c r="F91" s="42"/>
      <c r="G91" s="86"/>
    </row>
    <row r="92" spans="1:7" ht="12" customHeight="1" x14ac:dyDescent="0.25">
      <c r="A92" s="47"/>
      <c r="B92" s="55" t="s">
        <v>51</v>
      </c>
      <c r="C92" s="43">
        <f>G27</f>
        <v>3625000</v>
      </c>
      <c r="D92" s="56">
        <f>(C92/C98)</f>
        <v>0.45774675454394154</v>
      </c>
      <c r="E92" s="42"/>
      <c r="F92" s="42"/>
      <c r="G92" s="86"/>
    </row>
    <row r="93" spans="1:7" ht="12" customHeight="1" x14ac:dyDescent="0.25">
      <c r="A93" s="47"/>
      <c r="B93" s="55" t="s">
        <v>52</v>
      </c>
      <c r="C93" s="43">
        <f>G32</f>
        <v>0</v>
      </c>
      <c r="D93" s="56">
        <v>0</v>
      </c>
      <c r="E93" s="42"/>
      <c r="F93" s="42"/>
      <c r="G93" s="86"/>
    </row>
    <row r="94" spans="1:7" ht="12" customHeight="1" x14ac:dyDescent="0.25">
      <c r="A94" s="47"/>
      <c r="B94" s="55" t="s">
        <v>53</v>
      </c>
      <c r="C94" s="43">
        <f>G44</f>
        <v>984000</v>
      </c>
      <c r="D94" s="56">
        <f>(C94/C98)</f>
        <v>0.12425456730241062</v>
      </c>
      <c r="E94" s="42"/>
      <c r="F94" s="42"/>
      <c r="G94" s="86"/>
    </row>
    <row r="95" spans="1:7" ht="12" customHeight="1" x14ac:dyDescent="0.25">
      <c r="A95" s="47"/>
      <c r="B95" s="55" t="s">
        <v>28</v>
      </c>
      <c r="C95" s="43">
        <f>G68</f>
        <v>2683120</v>
      </c>
      <c r="D95" s="56">
        <f>(C95/C98)</f>
        <v>0.33881088884191463</v>
      </c>
      <c r="E95" s="42"/>
      <c r="F95" s="42"/>
      <c r="G95" s="86"/>
    </row>
    <row r="96" spans="1:7" ht="12" customHeight="1" x14ac:dyDescent="0.25">
      <c r="A96" s="47"/>
      <c r="B96" s="55" t="s">
        <v>54</v>
      </c>
      <c r="C96" s="44">
        <f>G73</f>
        <v>250000</v>
      </c>
      <c r="D96" s="56">
        <f>(C96/C98)</f>
        <v>3.1568741692685622E-2</v>
      </c>
      <c r="E96" s="45"/>
      <c r="F96" s="45"/>
      <c r="G96" s="86"/>
    </row>
    <row r="97" spans="1:7" ht="12" customHeight="1" x14ac:dyDescent="0.25">
      <c r="A97" s="47"/>
      <c r="B97" s="55" t="s">
        <v>55</v>
      </c>
      <c r="C97" s="44">
        <f>G76</f>
        <v>377106</v>
      </c>
      <c r="D97" s="56">
        <f>(C97/C98)</f>
        <v>4.7619047619047616E-2</v>
      </c>
      <c r="E97" s="45"/>
      <c r="F97" s="45"/>
      <c r="G97" s="86"/>
    </row>
    <row r="98" spans="1:7" ht="12.75" customHeight="1" thickBot="1" x14ac:dyDescent="0.3">
      <c r="A98" s="47"/>
      <c r="B98" s="57" t="s">
        <v>56</v>
      </c>
      <c r="C98" s="58">
        <f>SUM(C92:C97)</f>
        <v>7919226</v>
      </c>
      <c r="D98" s="59">
        <f>SUM(D92:D97)</f>
        <v>1</v>
      </c>
      <c r="E98" s="45"/>
      <c r="F98" s="45"/>
      <c r="G98" s="86"/>
    </row>
    <row r="99" spans="1:7" ht="12" customHeight="1" x14ac:dyDescent="0.25">
      <c r="A99" s="47"/>
      <c r="B99" s="52"/>
      <c r="C99" s="49"/>
      <c r="D99" s="49"/>
      <c r="E99" s="49"/>
      <c r="F99" s="49"/>
      <c r="G99" s="86"/>
    </row>
    <row r="100" spans="1:7" ht="12.75" customHeight="1" thickBot="1" x14ac:dyDescent="0.3">
      <c r="A100" s="47"/>
      <c r="B100" s="53"/>
      <c r="C100" s="49"/>
      <c r="D100" s="49"/>
      <c r="E100" s="49"/>
      <c r="F100" s="49"/>
      <c r="G100" s="86"/>
    </row>
    <row r="101" spans="1:7" ht="12" customHeight="1" thickBot="1" x14ac:dyDescent="0.3">
      <c r="A101" s="47"/>
      <c r="B101" s="193" t="s">
        <v>120</v>
      </c>
      <c r="C101" s="194"/>
      <c r="D101" s="194"/>
      <c r="E101" s="195"/>
      <c r="F101" s="45"/>
      <c r="G101" s="86"/>
    </row>
    <row r="102" spans="1:7" ht="12" customHeight="1" x14ac:dyDescent="0.25">
      <c r="A102" s="47"/>
      <c r="B102" s="72" t="s">
        <v>121</v>
      </c>
      <c r="C102" s="101">
        <v>6000</v>
      </c>
      <c r="D102" s="101">
        <f>G9</f>
        <v>8000</v>
      </c>
      <c r="E102" s="101">
        <v>10000</v>
      </c>
      <c r="F102" s="71"/>
      <c r="G102" s="87"/>
    </row>
    <row r="103" spans="1:7" ht="12.75" customHeight="1" thickBot="1" x14ac:dyDescent="0.3">
      <c r="A103" s="47"/>
      <c r="B103" s="57" t="s">
        <v>122</v>
      </c>
      <c r="C103" s="58">
        <f>(G77/C102)</f>
        <v>1319.8710000000001</v>
      </c>
      <c r="D103" s="58">
        <f>(G77/D102)</f>
        <v>989.90324999999996</v>
      </c>
      <c r="E103" s="73">
        <f>(G77/E102)</f>
        <v>791.92259999999999</v>
      </c>
      <c r="F103" s="71"/>
      <c r="G103" s="87"/>
    </row>
    <row r="104" spans="1:7" ht="15.6" customHeight="1" x14ac:dyDescent="0.25">
      <c r="A104" s="47"/>
      <c r="B104" s="62" t="s">
        <v>57</v>
      </c>
      <c r="C104" s="46"/>
      <c r="D104" s="46"/>
      <c r="E104" s="46"/>
      <c r="F104" s="46"/>
      <c r="G104" s="88"/>
    </row>
  </sheetData>
  <mergeCells count="9">
    <mergeCell ref="E9:F9"/>
    <mergeCell ref="E14:F14"/>
    <mergeCell ref="E15:F15"/>
    <mergeCell ref="B17:G17"/>
    <mergeCell ref="B101:E101"/>
    <mergeCell ref="B90:C90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8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CEREZO</vt:lpstr>
      <vt:lpstr>CEREZO!Área_de_impresión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2022-06-22T13:42:54Z</cp:lastPrinted>
  <dcterms:created xsi:type="dcterms:W3CDTF">2020-11-27T12:49:26Z</dcterms:created>
  <dcterms:modified xsi:type="dcterms:W3CDTF">2022-06-22T14:07:25Z</dcterms:modified>
</cp:coreProperties>
</file>