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28800" windowHeight="12330"/>
  </bookViews>
  <sheets>
    <sheet name="CAPRINOS" sheetId="1" r:id="rId1"/>
  </sheets>
  <definedNames>
    <definedName name="_xlnm.Print_Area" localSheetId="0">CAPRINOS!$B$2:$G$101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55" i="1"/>
  <c r="G57" i="1"/>
  <c r="G58" i="1"/>
  <c r="G32" i="1"/>
  <c r="G31" i="1"/>
  <c r="G30" i="1"/>
  <c r="G29" i="1"/>
  <c r="G28" i="1"/>
  <c r="G27" i="1"/>
  <c r="G25" i="1"/>
  <c r="G24" i="1"/>
  <c r="G22" i="1"/>
  <c r="G12" i="1"/>
  <c r="G64" i="1" l="1"/>
  <c r="G70" i="1"/>
  <c r="G51" i="1"/>
  <c r="G34" i="1" l="1"/>
  <c r="C91" i="1" l="1"/>
  <c r="D99" i="1"/>
  <c r="C92" i="1" l="1"/>
  <c r="C89" i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<sst xmlns="http://schemas.openxmlformats.org/spreadsheetml/2006/main" count="164" uniqueCount="109">
  <si>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</si>
  <si>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</si>
  <si>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</si>
  <si>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</si>
  <si>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</si>
  <si>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</si>
  <si>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</si>
  <si>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</si>
  <si>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</si>
  <si>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</si>
  <si>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</si>
  <si>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</si>
  <si>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</si>
  <si>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</si>
  <si>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</si>
  <si>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</si>
  <si>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</si>
  <si>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</si>
  <si>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</si>
  <si>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</si>
  <si>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</si>
  <si>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</si>
  <si>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</si>
  <si>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</si>
  <si>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</si>
  <si>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</si>
  <si>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</si>
  <si>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</si>
  <si>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</si>
  <si>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</si>
  <si>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</si>
  <si>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</si>
  <si>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</si>
  <si>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</si>
  <si>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</si>
  <si>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</si>
  <si>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</si>
  <si>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</si>
  <si>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</si>
  <si>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</si>
  <si>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</si>
  <si>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</si>
  <si>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</si>
  <si>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</si>
  <si>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</si>
  <si>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</si>
  <si>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</si>
  <si>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</si>
  <si>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</si>
  <si>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</si>
  <si>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</si>
  <si>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</si>
  <si>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</si>
  <si>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</si>
  <si>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</si>
  <si>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</si>
  <si>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</si>
  <si>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</si>
  <si>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</si>
  <si>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</si>
  <si>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</si>
  <si>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</si>
  <si>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</si>
  <si>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Lib. B. O'Higgins</t>
  </si>
  <si>
    <t>Rancagua</t>
  </si>
  <si>
    <t>todas</t>
  </si>
  <si>
    <t>mercado regional</t>
  </si>
  <si>
    <t>Labores Rebaño</t>
  </si>
  <si>
    <t>Monitoreo sanidad del rebaño</t>
  </si>
  <si>
    <t>Enero-Diciembre</t>
  </si>
  <si>
    <t>Areteo con DIIO</t>
  </si>
  <si>
    <t>-</t>
  </si>
  <si>
    <t>Alimentación</t>
  </si>
  <si>
    <t>Desparasitación</t>
  </si>
  <si>
    <t>Septiembre</t>
  </si>
  <si>
    <t>Vacunación</t>
  </si>
  <si>
    <t>Muestreo fecas</t>
  </si>
  <si>
    <t>Evaluación de la condición corporal</t>
  </si>
  <si>
    <t>Pesaje de animales</t>
  </si>
  <si>
    <t>Registros</t>
  </si>
  <si>
    <t>Declaración de existencia y movimiento animal</t>
  </si>
  <si>
    <t>Julio</t>
  </si>
  <si>
    <t>Viajes a la cordillera (veranada/invernada)</t>
  </si>
  <si>
    <t>Antiparasitario</t>
  </si>
  <si>
    <t>ml</t>
  </si>
  <si>
    <t>Septiembre-Abril</t>
  </si>
  <si>
    <t>Vacunas</t>
  </si>
  <si>
    <t>Arriendo de talaje</t>
  </si>
  <si>
    <t>c/u</t>
  </si>
  <si>
    <t>Medicamentos para emergencias</t>
  </si>
  <si>
    <t>global</t>
  </si>
  <si>
    <t>Aretes</t>
  </si>
  <si>
    <t>caja</t>
  </si>
  <si>
    <t>Transportes internos</t>
  </si>
  <si>
    <t>Servicio de análisis parasitario</t>
  </si>
  <si>
    <t>Equino</t>
  </si>
  <si>
    <t>Criollo</t>
  </si>
  <si>
    <t>bajo</t>
  </si>
  <si>
    <t>Enero-diciembre</t>
  </si>
  <si>
    <t>Sequia</t>
  </si>
  <si>
    <t>Marzo y Septiembre</t>
  </si>
  <si>
    <t>Noviembre-Abril</t>
  </si>
  <si>
    <t>Marzo-Abril</t>
  </si>
  <si>
    <t>Marzo-Febrero</t>
  </si>
  <si>
    <t>Noviembre-Diciembr</t>
  </si>
  <si>
    <t>Marzo-Mayo</t>
  </si>
  <si>
    <t>Agosto-Noviembre</t>
  </si>
  <si>
    <t>Marzo-Jun-Sept.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</si>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</sst>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b/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8" fillId="0" borderId="20"/>
    <xf numFmtId="43" fontId="19" fillId="0" borderId="0" applyFont="0" applyFill="0" applyBorder="0" applyAlignment="0" applyProtection="0"/>
    <xf numFmtId="9" fontId="19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right" vertical="center"/>
    </xf>
    <xf numFmtId="0" fontId="20" fillId="0" borderId="58" xfId="0" applyFont="1" applyFill="1" applyBorder="1" applyAlignment="1">
      <alignment horizontal="right" vertical="center"/>
    </xf>
    <xf numFmtId="3" fontId="20" fillId="0" borderId="58" xfId="0" applyNumberFormat="1" applyFont="1" applyBorder="1" applyAlignment="1">
      <alignment horizontal="right" vertical="center"/>
    </xf>
    <xf numFmtId="0" fontId="21" fillId="0" borderId="59" xfId="0" applyFont="1" applyFill="1" applyBorder="1" applyAlignment="1">
      <alignment wrapText="1"/>
    </xf>
    <xf numFmtId="0" fontId="21" fillId="0" borderId="59" xfId="0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22" fillId="0" borderId="59" xfId="0" applyFont="1" applyFill="1" applyBorder="1"/>
    <xf numFmtId="0" fontId="21" fillId="0" borderId="59" xfId="0" applyFont="1" applyFill="1" applyBorder="1"/>
    <xf numFmtId="3" fontId="23" fillId="0" borderId="58" xfId="0" applyNumberFormat="1" applyFont="1" applyBorder="1" applyAlignment="1">
      <alignment horizontal="right" vertical="center"/>
    </xf>
    <xf numFmtId="166" fontId="20" fillId="0" borderId="58" xfId="2" applyNumberFormat="1" applyFont="1" applyBorder="1" applyAlignment="1">
      <alignment horizontal="right" vertical="center"/>
    </xf>
    <xf numFmtId="0" fontId="20" fillId="0" borderId="58" xfId="0" applyFont="1" applyBorder="1" applyAlignment="1">
      <alignment horizontal="right" vertical="center" wrapText="1"/>
    </xf>
    <xf numFmtId="0" fontId="0" fillId="2" borderId="60" xfId="0" applyFont="1" applyFill="1" applyBorder="1" applyAlignment="1"/>
    <xf numFmtId="0" fontId="21" fillId="0" borderId="61" xfId="0" applyFont="1" applyFill="1" applyBorder="1"/>
    <xf numFmtId="0" fontId="21" fillId="0" borderId="61" xfId="0" applyFont="1" applyFill="1" applyBorder="1" applyAlignment="1">
      <alignment horizontal="center"/>
    </xf>
    <xf numFmtId="3" fontId="21" fillId="0" borderId="61" xfId="2" applyNumberFormat="1" applyFont="1" applyFill="1" applyBorder="1" applyAlignment="1" applyProtection="1">
      <alignment horizontal="center"/>
    </xf>
    <xf numFmtId="0" fontId="0" fillId="2" borderId="62" xfId="0" applyFont="1" applyFill="1" applyBorder="1" applyAlignment="1"/>
    <xf numFmtId="17" fontId="23" fillId="9" borderId="58" xfId="0" applyNumberFormat="1" applyFont="1" applyFill="1" applyBorder="1" applyAlignment="1">
      <alignment horizontal="right" vertical="center"/>
    </xf>
    <xf numFmtId="0" fontId="22" fillId="0" borderId="63" xfId="0" applyFont="1" applyFill="1" applyBorder="1" applyAlignment="1">
      <alignment wrapText="1"/>
    </xf>
    <xf numFmtId="0" fontId="21" fillId="0" borderId="63" xfId="0" applyFont="1" applyFill="1" applyBorder="1" applyAlignment="1">
      <alignment wrapText="1"/>
    </xf>
    <xf numFmtId="0" fontId="21" fillId="0" borderId="63" xfId="0" applyFont="1" applyFill="1" applyBorder="1" applyAlignment="1">
      <alignment horizontal="center" wrapText="1"/>
    </xf>
    <xf numFmtId="0" fontId="21" fillId="0" borderId="63" xfId="0" applyFont="1" applyFill="1" applyBorder="1"/>
    <xf numFmtId="0" fontId="21" fillId="0" borderId="63" xfId="0" applyFont="1" applyFill="1" applyBorder="1" applyAlignment="1">
      <alignment horizontal="center"/>
    </xf>
    <xf numFmtId="3" fontId="21" fillId="0" borderId="63" xfId="2" applyNumberFormat="1" applyFont="1" applyFill="1" applyBorder="1" applyAlignment="1" applyProtection="1">
      <alignment horizontal="center"/>
    </xf>
    <xf numFmtId="3" fontId="21" fillId="0" borderId="63" xfId="3" applyNumberFormat="1" applyFont="1" applyFill="1" applyBorder="1" applyAlignment="1" applyProtection="1">
      <alignment horizontal="center" wrapText="1"/>
    </xf>
    <xf numFmtId="3" fontId="21" fillId="0" borderId="63" xfId="3" applyNumberFormat="1" applyFont="1" applyFill="1" applyBorder="1" applyAlignment="1" applyProtection="1">
      <alignment horizontal="center"/>
    </xf>
    <xf numFmtId="3" fontId="21" fillId="0" borderId="63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815974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A73" workbookViewId="0">
      <selection activeCell="B2" sqref="B2:G101"/>
    </sheetView>
  </sheetViews>
  <sheetFormatPr baseColWidth="10" defaultColWidth="10.85546875" defaultRowHeight="11.25" customHeight="1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6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38" t="s">
        <v>95</v>
      </c>
      <c r="D9" s="7"/>
      <c r="E9" s="166" t="s">
        <v>58</v>
      </c>
      <c r="F9" s="167"/>
      <c r="G9" s="148">
        <v>2500</v>
      </c>
    </row>
    <row r="10" spans="1:7" ht="18" customHeight="1">
      <c r="A10" s="5"/>
      <c r="B10" s="8" t="s">
        <v>1</v>
      </c>
      <c r="C10" s="138" t="s">
        <v>96</v>
      </c>
      <c r="D10" s="9"/>
      <c r="E10" s="168" t="s">
        <v>2</v>
      </c>
      <c r="F10" s="169"/>
      <c r="G10" s="138" t="s">
        <v>98</v>
      </c>
    </row>
    <row r="11" spans="1:7" ht="18" customHeight="1">
      <c r="A11" s="5"/>
      <c r="B11" s="8" t="s">
        <v>3</v>
      </c>
      <c r="C11" s="138" t="s">
        <v>97</v>
      </c>
      <c r="D11" s="9"/>
      <c r="E11" s="168" t="s">
        <v>59</v>
      </c>
      <c r="F11" s="169"/>
      <c r="G11" s="149">
        <v>2400</v>
      </c>
    </row>
    <row r="12" spans="1:7" ht="11.25" customHeight="1">
      <c r="A12" s="5"/>
      <c r="B12" s="8" t="s">
        <v>4</v>
      </c>
      <c r="C12" s="139" t="s">
        <v>63</v>
      </c>
      <c r="D12" s="9"/>
      <c r="E12" s="11" t="s">
        <v>5</v>
      </c>
      <c r="F12" s="12"/>
      <c r="G12" s="140">
        <f>+G11*G9</f>
        <v>6000000</v>
      </c>
    </row>
    <row r="13" spans="1:7" ht="11.25" customHeight="1">
      <c r="A13" s="5"/>
      <c r="B13" s="8" t="s">
        <v>6</v>
      </c>
      <c r="C13" s="139" t="s">
        <v>64</v>
      </c>
      <c r="D13" s="9"/>
      <c r="E13" s="168" t="s">
        <v>7</v>
      </c>
      <c r="F13" s="169"/>
      <c r="G13" s="150" t="s">
        <v>66</v>
      </c>
    </row>
    <row r="14" spans="1:7" ht="13.5" customHeight="1">
      <c r="A14" s="5"/>
      <c r="B14" s="8" t="s">
        <v>8</v>
      </c>
      <c r="C14" s="138" t="s">
        <v>65</v>
      </c>
      <c r="D14" s="9"/>
      <c r="E14" s="168" t="s">
        <v>9</v>
      </c>
      <c r="F14" s="169"/>
      <c r="G14" s="150" t="s">
        <v>98</v>
      </c>
    </row>
    <row r="15" spans="1:7" ht="25.5" customHeight="1">
      <c r="A15" s="5"/>
      <c r="B15" s="8" t="s">
        <v>10</v>
      </c>
      <c r="C15" s="156" t="s">
        <v>108</v>
      </c>
      <c r="D15" s="9"/>
      <c r="E15" s="170" t="s">
        <v>11</v>
      </c>
      <c r="F15" s="171"/>
      <c r="G15" s="139" t="s">
        <v>99</v>
      </c>
    </row>
    <row r="16" spans="1:7" ht="12" customHeight="1">
      <c r="A16" s="2"/>
      <c r="B16" s="13"/>
      <c r="C16" s="14"/>
      <c r="D16" s="15"/>
      <c r="E16" s="16"/>
      <c r="F16" s="16"/>
      <c r="G16" s="105"/>
    </row>
    <row r="17" spans="1:7" ht="12" customHeight="1">
      <c r="A17" s="17"/>
      <c r="B17" s="172" t="s">
        <v>12</v>
      </c>
      <c r="C17" s="173"/>
      <c r="D17" s="173"/>
      <c r="E17" s="173"/>
      <c r="F17" s="173"/>
      <c r="G17" s="173"/>
    </row>
    <row r="18" spans="1:7" ht="12" customHeight="1">
      <c r="A18" s="2"/>
      <c r="B18" s="18"/>
      <c r="C18" s="19"/>
      <c r="D18" s="19"/>
      <c r="E18" s="19"/>
      <c r="F18" s="20"/>
      <c r="G18" s="106"/>
    </row>
    <row r="19" spans="1:7" ht="12" customHeight="1">
      <c r="A19" s="5"/>
      <c r="B19" s="21" t="s">
        <v>13</v>
      </c>
      <c r="C19" s="22"/>
      <c r="D19" s="23"/>
      <c r="E19" s="23"/>
      <c r="F19" s="23"/>
      <c r="G19" s="107"/>
    </row>
    <row r="20" spans="1:7" ht="24" customHeight="1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>
      <c r="A21" s="17"/>
      <c r="B21" s="157" t="s">
        <v>67</v>
      </c>
      <c r="C21" s="158"/>
      <c r="D21" s="158"/>
      <c r="E21" s="159"/>
      <c r="F21" s="159"/>
      <c r="G21" s="158"/>
    </row>
    <row r="22" spans="1:7" ht="12.75" customHeight="1">
      <c r="A22" s="17"/>
      <c r="B22" s="160" t="s">
        <v>68</v>
      </c>
      <c r="C22" s="159" t="s">
        <v>20</v>
      </c>
      <c r="D22" s="161">
        <v>2</v>
      </c>
      <c r="E22" s="159" t="s">
        <v>69</v>
      </c>
      <c r="F22" s="162">
        <v>20000</v>
      </c>
      <c r="G22" s="163">
        <f t="shared" ref="G22:G32" si="0">+F22*D22</f>
        <v>40000</v>
      </c>
    </row>
    <row r="23" spans="1:7" ht="12.75" customHeight="1">
      <c r="A23" s="17"/>
      <c r="B23" s="160" t="s">
        <v>70</v>
      </c>
      <c r="C23" s="159" t="s">
        <v>71</v>
      </c>
      <c r="D23" s="161" t="s">
        <v>71</v>
      </c>
      <c r="E23" s="159" t="s">
        <v>71</v>
      </c>
      <c r="F23" s="162" t="s">
        <v>71</v>
      </c>
      <c r="G23" s="163" t="s">
        <v>71</v>
      </c>
    </row>
    <row r="24" spans="1:7" ht="12.75" customHeight="1">
      <c r="A24" s="17"/>
      <c r="B24" s="160" t="s">
        <v>72</v>
      </c>
      <c r="C24" s="159" t="s">
        <v>20</v>
      </c>
      <c r="D24" s="161">
        <v>48</v>
      </c>
      <c r="E24" s="159" t="s">
        <v>69</v>
      </c>
      <c r="F24" s="162">
        <v>20000</v>
      </c>
      <c r="G24" s="163">
        <f t="shared" si="0"/>
        <v>960000</v>
      </c>
    </row>
    <row r="25" spans="1:7" ht="12.75" customHeight="1">
      <c r="A25" s="151"/>
      <c r="B25" s="160" t="s">
        <v>73</v>
      </c>
      <c r="C25" s="159" t="s">
        <v>20</v>
      </c>
      <c r="D25" s="161">
        <v>2</v>
      </c>
      <c r="E25" s="159" t="s">
        <v>100</v>
      </c>
      <c r="F25" s="162">
        <v>20000</v>
      </c>
      <c r="G25" s="163">
        <f t="shared" si="0"/>
        <v>40000</v>
      </c>
    </row>
    <row r="26" spans="1:7" ht="12.75" customHeight="1">
      <c r="A26" s="151"/>
      <c r="B26" s="160" t="s">
        <v>75</v>
      </c>
      <c r="C26" s="159" t="s">
        <v>71</v>
      </c>
      <c r="D26" s="161" t="s">
        <v>71</v>
      </c>
      <c r="E26" s="159" t="s">
        <v>71</v>
      </c>
      <c r="F26" s="162">
        <v>20000</v>
      </c>
      <c r="G26" s="163" t="s">
        <v>71</v>
      </c>
    </row>
    <row r="27" spans="1:7" ht="12.75" customHeight="1">
      <c r="A27" s="151"/>
      <c r="B27" s="160" t="s">
        <v>76</v>
      </c>
      <c r="C27" s="159" t="s">
        <v>20</v>
      </c>
      <c r="D27" s="161">
        <v>0</v>
      </c>
      <c r="E27" s="159" t="s">
        <v>74</v>
      </c>
      <c r="F27" s="162"/>
      <c r="G27" s="163">
        <f t="shared" si="0"/>
        <v>0</v>
      </c>
    </row>
    <row r="28" spans="1:7" ht="12.75" customHeight="1">
      <c r="A28" s="17"/>
      <c r="B28" s="160" t="s">
        <v>77</v>
      </c>
      <c r="C28" s="159" t="s">
        <v>20</v>
      </c>
      <c r="D28" s="161">
        <v>2</v>
      </c>
      <c r="E28" s="159" t="s">
        <v>101</v>
      </c>
      <c r="F28" s="162">
        <v>20000</v>
      </c>
      <c r="G28" s="163">
        <f t="shared" si="0"/>
        <v>40000</v>
      </c>
    </row>
    <row r="29" spans="1:7" ht="12.75" customHeight="1">
      <c r="A29" s="17"/>
      <c r="B29" s="160" t="s">
        <v>78</v>
      </c>
      <c r="C29" s="159" t="s">
        <v>20</v>
      </c>
      <c r="D29" s="161">
        <v>0</v>
      </c>
      <c r="E29" s="159" t="s">
        <v>102</v>
      </c>
      <c r="F29" s="162">
        <v>0</v>
      </c>
      <c r="G29" s="163">
        <f t="shared" si="0"/>
        <v>0</v>
      </c>
    </row>
    <row r="30" spans="1:7" ht="12.75" customHeight="1">
      <c r="A30" s="17"/>
      <c r="B30" s="160" t="s">
        <v>79</v>
      </c>
      <c r="C30" s="159" t="s">
        <v>20</v>
      </c>
      <c r="D30" s="161">
        <v>2</v>
      </c>
      <c r="E30" s="159" t="s">
        <v>103</v>
      </c>
      <c r="F30" s="162">
        <v>20000</v>
      </c>
      <c r="G30" s="163">
        <f t="shared" si="0"/>
        <v>40000</v>
      </c>
    </row>
    <row r="31" spans="1:7" ht="12.75" customHeight="1">
      <c r="A31" s="17"/>
      <c r="B31" s="160" t="s">
        <v>80</v>
      </c>
      <c r="C31" s="161" t="s">
        <v>20</v>
      </c>
      <c r="D31" s="161">
        <v>1</v>
      </c>
      <c r="E31" s="159" t="s">
        <v>81</v>
      </c>
      <c r="F31" s="162">
        <v>20000</v>
      </c>
      <c r="G31" s="163">
        <f t="shared" si="0"/>
        <v>20000</v>
      </c>
    </row>
    <row r="32" spans="1:7" ht="12.75" customHeight="1">
      <c r="A32" s="17"/>
      <c r="B32" s="160" t="s">
        <v>82</v>
      </c>
      <c r="C32" s="161" t="s">
        <v>20</v>
      </c>
      <c r="D32" s="161">
        <v>8</v>
      </c>
      <c r="E32" s="159" t="s">
        <v>104</v>
      </c>
      <c r="F32" s="162">
        <v>20000</v>
      </c>
      <c r="G32" s="163">
        <f t="shared" si="0"/>
        <v>160000</v>
      </c>
    </row>
    <row r="33" spans="1:7" ht="12.75" customHeight="1">
      <c r="A33" s="17"/>
      <c r="B33" s="96"/>
      <c r="C33" s="25"/>
      <c r="D33" s="97"/>
      <c r="E33" s="25"/>
      <c r="F33" s="129"/>
      <c r="G33" s="129"/>
    </row>
    <row r="34" spans="1:7" ht="12.75" customHeight="1">
      <c r="A34" s="17"/>
      <c r="B34" s="26" t="s">
        <v>21</v>
      </c>
      <c r="C34" s="27"/>
      <c r="D34" s="27"/>
      <c r="E34" s="27"/>
      <c r="F34" s="28"/>
      <c r="G34" s="130">
        <f>SUM(G21:G32)</f>
        <v>1300000</v>
      </c>
    </row>
    <row r="35" spans="1:7" ht="12" customHeight="1">
      <c r="A35" s="2"/>
      <c r="B35" s="18"/>
      <c r="C35" s="20"/>
      <c r="D35" s="20"/>
      <c r="E35" s="20"/>
      <c r="F35" s="29"/>
      <c r="G35" s="108"/>
    </row>
    <row r="36" spans="1:7" ht="12" customHeight="1">
      <c r="A36" s="5"/>
      <c r="B36" s="30" t="s">
        <v>22</v>
      </c>
      <c r="C36" s="31"/>
      <c r="D36" s="32"/>
      <c r="E36" s="32"/>
      <c r="F36" s="33"/>
      <c r="G36" s="109"/>
    </row>
    <row r="37" spans="1:7" ht="24" customHeight="1">
      <c r="A37" s="5"/>
      <c r="B37" s="34" t="s">
        <v>14</v>
      </c>
      <c r="C37" s="35" t="s">
        <v>15</v>
      </c>
      <c r="D37" s="35" t="s">
        <v>16</v>
      </c>
      <c r="E37" s="34" t="s">
        <v>57</v>
      </c>
      <c r="F37" s="35" t="s">
        <v>18</v>
      </c>
      <c r="G37" s="34" t="s">
        <v>19</v>
      </c>
    </row>
    <row r="38" spans="1:7" ht="12" customHeight="1">
      <c r="A38" s="5"/>
      <c r="B38" s="36"/>
      <c r="C38" s="37" t="s">
        <v>57</v>
      </c>
      <c r="D38" s="37" t="s">
        <v>57</v>
      </c>
      <c r="E38" s="37" t="s">
        <v>57</v>
      </c>
      <c r="F38" s="95" t="s">
        <v>57</v>
      </c>
      <c r="G38" s="132"/>
    </row>
    <row r="39" spans="1:7" ht="12" customHeight="1">
      <c r="A39" s="5"/>
      <c r="B39" s="38" t="s">
        <v>23</v>
      </c>
      <c r="C39" s="39"/>
      <c r="D39" s="39"/>
      <c r="E39" s="39"/>
      <c r="F39" s="40"/>
      <c r="G39" s="133"/>
    </row>
    <row r="40" spans="1:7" ht="12" customHeight="1">
      <c r="A40" s="2"/>
      <c r="B40" s="41"/>
      <c r="C40" s="42"/>
      <c r="D40" s="42"/>
      <c r="E40" s="42"/>
      <c r="F40" s="43"/>
      <c r="G40" s="110"/>
    </row>
    <row r="41" spans="1:7" ht="12" customHeight="1">
      <c r="A41" s="5"/>
      <c r="B41" s="30" t="s">
        <v>24</v>
      </c>
      <c r="C41" s="31"/>
      <c r="D41" s="32"/>
      <c r="E41" s="32"/>
      <c r="F41" s="33"/>
      <c r="G41" s="109"/>
    </row>
    <row r="42" spans="1:7" ht="24" customHeight="1">
      <c r="A42" s="5"/>
      <c r="B42" s="44" t="s">
        <v>14</v>
      </c>
      <c r="C42" s="44" t="s">
        <v>15</v>
      </c>
      <c r="D42" s="44" t="s">
        <v>16</v>
      </c>
      <c r="E42" s="44" t="s">
        <v>17</v>
      </c>
      <c r="F42" s="45" t="s">
        <v>18</v>
      </c>
      <c r="G42" s="44" t="s">
        <v>19</v>
      </c>
    </row>
    <row r="43" spans="1:7" ht="12.75" customHeight="1">
      <c r="A43" s="17"/>
      <c r="B43" s="141"/>
      <c r="C43" s="142"/>
      <c r="D43" s="142"/>
      <c r="E43" s="142"/>
      <c r="F43" s="143"/>
      <c r="G43" s="143"/>
    </row>
    <row r="44" spans="1:7" ht="12.75" customHeight="1">
      <c r="A44" s="17"/>
      <c r="B44" s="141"/>
      <c r="C44" s="142"/>
      <c r="D44" s="142"/>
      <c r="E44" s="142"/>
      <c r="F44" s="143"/>
      <c r="G44" s="143"/>
    </row>
    <row r="45" spans="1:7" ht="12.75" customHeight="1">
      <c r="A45" s="17"/>
      <c r="B45" s="141"/>
      <c r="C45" s="142"/>
      <c r="D45" s="142"/>
      <c r="E45" s="142"/>
      <c r="F45" s="143"/>
      <c r="G45" s="143"/>
    </row>
    <row r="46" spans="1:7" ht="12.75" customHeight="1">
      <c r="A46" s="17"/>
      <c r="B46" s="141"/>
      <c r="C46" s="142"/>
      <c r="D46" s="142"/>
      <c r="E46" s="142"/>
      <c r="F46" s="143"/>
      <c r="G46" s="143"/>
    </row>
    <row r="47" spans="1:7" ht="12.75" customHeight="1">
      <c r="A47" s="17"/>
      <c r="B47" s="141"/>
      <c r="C47" s="142"/>
      <c r="D47" s="142"/>
      <c r="E47" s="142"/>
      <c r="F47" s="143"/>
      <c r="G47" s="143"/>
    </row>
    <row r="48" spans="1:7" ht="12.75" customHeight="1">
      <c r="A48" s="17"/>
      <c r="B48" s="141"/>
      <c r="C48" s="142"/>
      <c r="D48" s="142"/>
      <c r="E48" s="142"/>
      <c r="F48" s="143"/>
      <c r="G48" s="143"/>
    </row>
    <row r="49" spans="1:11" ht="12.75" customHeight="1">
      <c r="A49" s="17"/>
      <c r="B49" s="10"/>
      <c r="C49" s="25"/>
      <c r="D49" s="97"/>
      <c r="E49" s="25"/>
      <c r="F49" s="129"/>
      <c r="G49" s="129"/>
    </row>
    <row r="50" spans="1:11" ht="12.75" customHeight="1">
      <c r="A50" s="17"/>
      <c r="B50" s="10"/>
      <c r="C50" s="25"/>
      <c r="D50" s="97"/>
      <c r="E50" s="25"/>
      <c r="F50" s="129"/>
      <c r="G50" s="129"/>
    </row>
    <row r="51" spans="1:11" ht="12.75" customHeight="1">
      <c r="A51" s="5"/>
      <c r="B51" s="46" t="s">
        <v>25</v>
      </c>
      <c r="C51" s="47"/>
      <c r="D51" s="47"/>
      <c r="E51" s="47"/>
      <c r="F51" s="47"/>
      <c r="G51" s="131">
        <f>SUM(G43:G50)</f>
        <v>0</v>
      </c>
    </row>
    <row r="52" spans="1:11" ht="12" customHeight="1">
      <c r="A52" s="2"/>
      <c r="B52" s="41"/>
      <c r="C52" s="42"/>
      <c r="D52" s="42"/>
      <c r="E52" s="42"/>
      <c r="F52" s="43"/>
      <c r="G52" s="110"/>
    </row>
    <row r="53" spans="1:11" ht="12" customHeight="1">
      <c r="A53" s="5"/>
      <c r="B53" s="30" t="s">
        <v>26</v>
      </c>
      <c r="C53" s="31"/>
      <c r="D53" s="32"/>
      <c r="E53" s="32"/>
      <c r="F53" s="33"/>
      <c r="G53" s="109"/>
    </row>
    <row r="54" spans="1:11" ht="24" customHeight="1">
      <c r="A54" s="5"/>
      <c r="B54" s="99" t="s">
        <v>27</v>
      </c>
      <c r="C54" s="99" t="s">
        <v>28</v>
      </c>
      <c r="D54" s="99" t="s">
        <v>29</v>
      </c>
      <c r="E54" s="99" t="s">
        <v>17</v>
      </c>
      <c r="F54" s="99" t="s">
        <v>18</v>
      </c>
      <c r="G54" s="111" t="s">
        <v>19</v>
      </c>
      <c r="K54" s="94"/>
    </row>
    <row r="55" spans="1:11" ht="12.75" customHeight="1">
      <c r="A55" s="58"/>
      <c r="B55" s="160" t="s">
        <v>83</v>
      </c>
      <c r="C55" s="161" t="s">
        <v>84</v>
      </c>
      <c r="D55" s="161"/>
      <c r="E55" s="159" t="s">
        <v>85</v>
      </c>
      <c r="F55" s="165">
        <v>700</v>
      </c>
      <c r="G55" s="164">
        <f>+F55*D55</f>
        <v>0</v>
      </c>
      <c r="K55" s="94"/>
    </row>
    <row r="56" spans="1:11" ht="12.75" customHeight="1">
      <c r="A56" s="58"/>
      <c r="B56" s="160" t="s">
        <v>86</v>
      </c>
      <c r="C56" s="161" t="s">
        <v>71</v>
      </c>
      <c r="D56" s="161" t="s">
        <v>71</v>
      </c>
      <c r="E56" s="159" t="s">
        <v>71</v>
      </c>
      <c r="F56" s="165" t="s">
        <v>71</v>
      </c>
      <c r="G56" s="164" t="s">
        <v>71</v>
      </c>
    </row>
    <row r="57" spans="1:11" ht="12.75" customHeight="1">
      <c r="A57" s="58"/>
      <c r="B57" s="160" t="s">
        <v>87</v>
      </c>
      <c r="C57" s="161" t="s">
        <v>88</v>
      </c>
      <c r="D57" s="161">
        <v>10</v>
      </c>
      <c r="E57" s="159" t="s">
        <v>105</v>
      </c>
      <c r="F57" s="162">
        <v>20000</v>
      </c>
      <c r="G57" s="164">
        <f>+F57*D57</f>
        <v>200000</v>
      </c>
    </row>
    <row r="58" spans="1:11" ht="12.75" customHeight="1">
      <c r="A58" s="58"/>
      <c r="B58" s="160" t="s">
        <v>89</v>
      </c>
      <c r="C58" s="161" t="s">
        <v>90</v>
      </c>
      <c r="D58" s="161">
        <v>10</v>
      </c>
      <c r="E58" s="161" t="s">
        <v>69</v>
      </c>
      <c r="F58" s="162">
        <v>10000</v>
      </c>
      <c r="G58" s="164">
        <f>+F58*D58</f>
        <v>100000</v>
      </c>
    </row>
    <row r="59" spans="1:11" ht="12.75" customHeight="1">
      <c r="A59" s="58"/>
      <c r="B59" s="152" t="s">
        <v>91</v>
      </c>
      <c r="C59" s="153" t="s">
        <v>92</v>
      </c>
      <c r="D59" s="153" t="s">
        <v>71</v>
      </c>
      <c r="E59" s="153" t="s">
        <v>71</v>
      </c>
      <c r="F59" s="154" t="s">
        <v>71</v>
      </c>
      <c r="G59" s="164" t="s">
        <v>71</v>
      </c>
    </row>
    <row r="60" spans="1:11" ht="12.75" customHeight="1">
      <c r="A60" s="58"/>
      <c r="B60" s="146"/>
      <c r="C60" s="145"/>
      <c r="D60" s="145"/>
      <c r="E60" s="145"/>
      <c r="F60" s="144"/>
      <c r="G60" s="144"/>
    </row>
    <row r="61" spans="1:11" ht="12.75" customHeight="1">
      <c r="A61" s="58"/>
      <c r="B61" s="147"/>
      <c r="C61" s="145"/>
      <c r="D61" s="145"/>
      <c r="E61" s="145"/>
      <c r="F61" s="144"/>
      <c r="G61" s="143"/>
    </row>
    <row r="62" spans="1:11" ht="12.75" customHeight="1">
      <c r="A62" s="58"/>
      <c r="B62" s="147"/>
      <c r="C62" s="145"/>
      <c r="D62" s="145"/>
      <c r="E62" s="145"/>
      <c r="F62" s="144"/>
      <c r="G62" s="143"/>
    </row>
    <row r="63" spans="1:11" ht="12.75" customHeight="1">
      <c r="A63" s="58"/>
      <c r="B63" s="102"/>
      <c r="C63" s="98"/>
      <c r="D63" s="100"/>
      <c r="E63" s="98"/>
      <c r="F63" s="101"/>
      <c r="G63" s="101"/>
    </row>
    <row r="64" spans="1:11" ht="13.5" customHeight="1">
      <c r="A64" s="58"/>
      <c r="B64" s="124" t="s">
        <v>30</v>
      </c>
      <c r="C64" s="125"/>
      <c r="D64" s="125"/>
      <c r="E64" s="125"/>
      <c r="F64" s="126"/>
      <c r="G64" s="134">
        <f>SUM(G55:G63)</f>
        <v>300000</v>
      </c>
    </row>
    <row r="65" spans="1:9" ht="12" customHeight="1">
      <c r="A65" s="2"/>
      <c r="B65" s="119"/>
      <c r="C65" s="120"/>
      <c r="D65" s="120"/>
      <c r="E65" s="121"/>
      <c r="F65" s="122"/>
      <c r="G65" s="123"/>
    </row>
    <row r="66" spans="1:9" ht="12" customHeight="1">
      <c r="A66" s="5"/>
      <c r="B66" s="30" t="s">
        <v>31</v>
      </c>
      <c r="C66" s="31"/>
      <c r="D66" s="32"/>
      <c r="E66" s="32"/>
      <c r="F66" s="33"/>
      <c r="G66" s="109"/>
    </row>
    <row r="67" spans="1:9" ht="24" customHeight="1">
      <c r="A67" s="5"/>
      <c r="B67" s="118" t="s">
        <v>32</v>
      </c>
      <c r="C67" s="99" t="s">
        <v>28</v>
      </c>
      <c r="D67" s="99" t="s">
        <v>29</v>
      </c>
      <c r="E67" s="118" t="s">
        <v>17</v>
      </c>
      <c r="F67" s="99" t="s">
        <v>18</v>
      </c>
      <c r="G67" s="118" t="s">
        <v>19</v>
      </c>
    </row>
    <row r="68" spans="1:9" ht="16.5" customHeight="1">
      <c r="A68" s="58"/>
      <c r="B68" s="160" t="s">
        <v>93</v>
      </c>
      <c r="C68" s="161" t="s">
        <v>88</v>
      </c>
      <c r="D68" s="161">
        <v>5</v>
      </c>
      <c r="E68" s="159" t="s">
        <v>106</v>
      </c>
      <c r="F68" s="162">
        <v>15000</v>
      </c>
      <c r="G68" s="162">
        <f>AVERAGE(D68*F68)</f>
        <v>75000</v>
      </c>
    </row>
    <row r="69" spans="1:9" ht="16.5" customHeight="1">
      <c r="A69" s="155"/>
      <c r="B69" s="160" t="s">
        <v>94</v>
      </c>
      <c r="C69" s="161" t="s">
        <v>88</v>
      </c>
      <c r="D69" s="161">
        <v>0</v>
      </c>
      <c r="E69" s="159" t="s">
        <v>107</v>
      </c>
      <c r="F69" s="162">
        <v>0</v>
      </c>
      <c r="G69" s="162">
        <f>AVERAGE(D69*F69)</f>
        <v>0</v>
      </c>
    </row>
    <row r="70" spans="1:9" ht="13.5" customHeight="1">
      <c r="A70" s="5"/>
      <c r="B70" s="48" t="s">
        <v>33</v>
      </c>
      <c r="C70" s="49"/>
      <c r="D70" s="49"/>
      <c r="E70" s="117"/>
      <c r="F70" s="50"/>
      <c r="G70" s="135">
        <f>SUM(G68:G69)</f>
        <v>75000</v>
      </c>
      <c r="I70" s="127"/>
    </row>
    <row r="71" spans="1:9" ht="12" customHeight="1">
      <c r="A71" s="2"/>
      <c r="B71" s="61"/>
      <c r="C71" s="61"/>
      <c r="D71" s="61"/>
      <c r="E71" s="61"/>
      <c r="F71" s="62"/>
      <c r="G71" s="112"/>
    </row>
    <row r="72" spans="1:9" ht="12" customHeight="1">
      <c r="A72" s="58"/>
      <c r="B72" s="63" t="s">
        <v>34</v>
      </c>
      <c r="C72" s="64"/>
      <c r="D72" s="64"/>
      <c r="E72" s="64"/>
      <c r="F72" s="64"/>
      <c r="G72" s="65">
        <f>G34+G39+G51+G64+G70</f>
        <v>1675000</v>
      </c>
    </row>
    <row r="73" spans="1:9" ht="12" customHeight="1">
      <c r="A73" s="58"/>
      <c r="B73" s="66" t="s">
        <v>35</v>
      </c>
      <c r="C73" s="52"/>
      <c r="D73" s="52"/>
      <c r="E73" s="52"/>
      <c r="F73" s="52"/>
      <c r="G73" s="67">
        <f>G72*0.05</f>
        <v>83750</v>
      </c>
    </row>
    <row r="74" spans="1:9" ht="12" customHeight="1">
      <c r="A74" s="58"/>
      <c r="B74" s="68" t="s">
        <v>36</v>
      </c>
      <c r="C74" s="51"/>
      <c r="D74" s="51"/>
      <c r="E74" s="51"/>
      <c r="F74" s="51"/>
      <c r="G74" s="69">
        <f>G73+G72</f>
        <v>1758750</v>
      </c>
    </row>
    <row r="75" spans="1:9" ht="12" customHeight="1">
      <c r="A75" s="58"/>
      <c r="B75" s="66" t="s">
        <v>37</v>
      </c>
      <c r="C75" s="52"/>
      <c r="D75" s="52"/>
      <c r="E75" s="52"/>
      <c r="F75" s="52"/>
      <c r="G75" s="67">
        <f>G12</f>
        <v>6000000</v>
      </c>
    </row>
    <row r="76" spans="1:9" ht="12" customHeight="1">
      <c r="A76" s="58"/>
      <c r="B76" s="70" t="s">
        <v>38</v>
      </c>
      <c r="C76" s="71"/>
      <c r="D76" s="71"/>
      <c r="E76" s="71"/>
      <c r="F76" s="71"/>
      <c r="G76" s="65">
        <f>G75-G74</f>
        <v>4241250</v>
      </c>
    </row>
    <row r="77" spans="1:9" ht="12" customHeight="1">
      <c r="A77" s="58"/>
      <c r="B77" s="59" t="s">
        <v>39</v>
      </c>
      <c r="C77" s="60"/>
      <c r="D77" s="60"/>
      <c r="E77" s="60"/>
      <c r="F77" s="60"/>
      <c r="G77" s="113"/>
    </row>
    <row r="78" spans="1:9" ht="12.75" customHeight="1" thickBot="1">
      <c r="A78" s="58"/>
      <c r="B78" s="72"/>
      <c r="C78" s="60"/>
      <c r="D78" s="60"/>
      <c r="E78" s="60"/>
      <c r="F78" s="60"/>
      <c r="G78" s="113"/>
    </row>
    <row r="79" spans="1:9" ht="12" customHeight="1">
      <c r="A79" s="58"/>
      <c r="B79" s="83" t="s">
        <v>40</v>
      </c>
      <c r="C79" s="84"/>
      <c r="D79" s="84"/>
      <c r="E79" s="84"/>
      <c r="F79" s="85"/>
      <c r="G79" s="113"/>
    </row>
    <row r="80" spans="1:9" ht="12" customHeight="1">
      <c r="A80" s="58"/>
      <c r="B80" s="86" t="s">
        <v>41</v>
      </c>
      <c r="C80" s="57"/>
      <c r="D80" s="57"/>
      <c r="E80" s="57"/>
      <c r="F80" s="87"/>
      <c r="G80" s="113"/>
    </row>
    <row r="81" spans="1:7" ht="12" customHeight="1">
      <c r="A81" s="58"/>
      <c r="B81" s="86" t="s">
        <v>42</v>
      </c>
      <c r="C81" s="57"/>
      <c r="D81" s="57"/>
      <c r="E81" s="57"/>
      <c r="F81" s="87"/>
      <c r="G81" s="113"/>
    </row>
    <row r="82" spans="1:7" ht="12" customHeight="1">
      <c r="A82" s="58"/>
      <c r="B82" s="86" t="s">
        <v>43</v>
      </c>
      <c r="C82" s="57"/>
      <c r="D82" s="57"/>
      <c r="E82" s="57"/>
      <c r="F82" s="87"/>
      <c r="G82" s="113"/>
    </row>
    <row r="83" spans="1:7" ht="12" customHeight="1">
      <c r="A83" s="58"/>
      <c r="B83" s="86" t="s">
        <v>44</v>
      </c>
      <c r="C83" s="57"/>
      <c r="D83" s="57"/>
      <c r="E83" s="57"/>
      <c r="F83" s="87"/>
      <c r="G83" s="113"/>
    </row>
    <row r="84" spans="1:7" ht="12" customHeight="1">
      <c r="A84" s="58"/>
      <c r="B84" s="86" t="s">
        <v>45</v>
      </c>
      <c r="C84" s="57"/>
      <c r="D84" s="57"/>
      <c r="E84" s="57"/>
      <c r="F84" s="87"/>
      <c r="G84" s="113"/>
    </row>
    <row r="85" spans="1:7" ht="12.75" customHeight="1" thickBot="1">
      <c r="A85" s="58"/>
      <c r="B85" s="88" t="s">
        <v>46</v>
      </c>
      <c r="C85" s="89"/>
      <c r="D85" s="89"/>
      <c r="E85" s="89"/>
      <c r="F85" s="90"/>
      <c r="G85" s="113"/>
    </row>
    <row r="86" spans="1:7" ht="12.75" customHeight="1">
      <c r="A86" s="58"/>
      <c r="B86" s="81"/>
      <c r="C86" s="57"/>
      <c r="D86" s="57"/>
      <c r="E86" s="57"/>
      <c r="F86" s="57"/>
      <c r="G86" s="113"/>
    </row>
    <row r="87" spans="1:7" ht="15" customHeight="1" thickBot="1">
      <c r="A87" s="58"/>
      <c r="B87" s="177" t="s">
        <v>47</v>
      </c>
      <c r="C87" s="178"/>
      <c r="D87" s="80"/>
      <c r="E87" s="53"/>
      <c r="F87" s="53"/>
      <c r="G87" s="113"/>
    </row>
    <row r="88" spans="1:7" ht="12" customHeight="1">
      <c r="A88" s="58"/>
      <c r="B88" s="74" t="s">
        <v>32</v>
      </c>
      <c r="C88" s="136" t="s">
        <v>48</v>
      </c>
      <c r="D88" s="137" t="s">
        <v>49</v>
      </c>
      <c r="E88" s="53"/>
      <c r="F88" s="53"/>
      <c r="G88" s="113"/>
    </row>
    <row r="89" spans="1:7" ht="12" customHeight="1">
      <c r="A89" s="58"/>
      <c r="B89" s="75" t="s">
        <v>50</v>
      </c>
      <c r="C89" s="54">
        <f>G34</f>
        <v>1300000</v>
      </c>
      <c r="D89" s="76">
        <f>(C89/C95)</f>
        <v>0.73916133617626156</v>
      </c>
      <c r="E89" s="53"/>
      <c r="F89" s="53"/>
      <c r="G89" s="113"/>
    </row>
    <row r="90" spans="1:7" ht="12" customHeight="1">
      <c r="A90" s="58"/>
      <c r="B90" s="75" t="s">
        <v>51</v>
      </c>
      <c r="C90" s="54">
        <f>G39</f>
        <v>0</v>
      </c>
      <c r="D90" s="76">
        <v>0</v>
      </c>
      <c r="E90" s="53"/>
      <c r="F90" s="53"/>
      <c r="G90" s="113"/>
    </row>
    <row r="91" spans="1:7" ht="12" customHeight="1">
      <c r="A91" s="58"/>
      <c r="B91" s="75" t="s">
        <v>52</v>
      </c>
      <c r="C91" s="54">
        <f>G51</f>
        <v>0</v>
      </c>
      <c r="D91" s="76">
        <f>(C91/C95)</f>
        <v>0</v>
      </c>
      <c r="E91" s="53"/>
      <c r="F91" s="53"/>
      <c r="G91" s="113"/>
    </row>
    <row r="92" spans="1:7" ht="12" customHeight="1">
      <c r="A92" s="58"/>
      <c r="B92" s="75" t="s">
        <v>27</v>
      </c>
      <c r="C92" s="54">
        <f>G64</f>
        <v>300000</v>
      </c>
      <c r="D92" s="76">
        <f>(C92/C95)</f>
        <v>0.17057569296375266</v>
      </c>
      <c r="E92" s="53"/>
      <c r="F92" s="53"/>
      <c r="G92" s="113"/>
    </row>
    <row r="93" spans="1:7" ht="12" customHeight="1">
      <c r="A93" s="58"/>
      <c r="B93" s="75" t="s">
        <v>53</v>
      </c>
      <c r="C93" s="55">
        <f>G70</f>
        <v>75000</v>
      </c>
      <c r="D93" s="76">
        <f>(C93/C95)</f>
        <v>4.2643923240938165E-2</v>
      </c>
      <c r="E93" s="56"/>
      <c r="F93" s="56"/>
      <c r="G93" s="113"/>
    </row>
    <row r="94" spans="1:7" ht="12" customHeight="1">
      <c r="A94" s="58"/>
      <c r="B94" s="75" t="s">
        <v>54</v>
      </c>
      <c r="C94" s="55">
        <f>G73</f>
        <v>83750</v>
      </c>
      <c r="D94" s="76">
        <f>(C94/C95)</f>
        <v>4.7619047619047616E-2</v>
      </c>
      <c r="E94" s="56"/>
      <c r="F94" s="56"/>
      <c r="G94" s="113"/>
    </row>
    <row r="95" spans="1:7" ht="12.75" customHeight="1" thickBot="1">
      <c r="A95" s="58"/>
      <c r="B95" s="77" t="s">
        <v>55</v>
      </c>
      <c r="C95" s="78">
        <f>SUM(C89:C94)</f>
        <v>1758750</v>
      </c>
      <c r="D95" s="79">
        <f>SUM(D89:D94)</f>
        <v>1</v>
      </c>
      <c r="E95" s="56"/>
      <c r="F95" s="56"/>
      <c r="G95" s="113"/>
    </row>
    <row r="96" spans="1:7" ht="12" customHeight="1">
      <c r="A96" s="58"/>
      <c r="B96" s="72"/>
      <c r="C96" s="60"/>
      <c r="D96" s="60"/>
      <c r="E96" s="60"/>
      <c r="F96" s="60"/>
      <c r="G96" s="113"/>
    </row>
    <row r="97" spans="1:7" ht="12.75" customHeight="1" thickBot="1">
      <c r="A97" s="58"/>
      <c r="B97" s="73"/>
      <c r="C97" s="60"/>
      <c r="D97" s="60"/>
      <c r="E97" s="60"/>
      <c r="F97" s="60"/>
      <c r="G97" s="113"/>
    </row>
    <row r="98" spans="1:7" ht="12" customHeight="1" thickBot="1">
      <c r="A98" s="58"/>
      <c r="B98" s="174" t="s">
        <v>62</v>
      </c>
      <c r="C98" s="175"/>
      <c r="D98" s="175"/>
      <c r="E98" s="176"/>
      <c r="F98" s="56"/>
      <c r="G98" s="113"/>
    </row>
    <row r="99" spans="1:7" ht="12" customHeight="1">
      <c r="A99" s="58"/>
      <c r="B99" s="92" t="s">
        <v>60</v>
      </c>
      <c r="C99" s="128">
        <v>2300</v>
      </c>
      <c r="D99" s="128">
        <f>G9</f>
        <v>2500</v>
      </c>
      <c r="E99" s="128">
        <v>2800</v>
      </c>
      <c r="F99" s="91"/>
      <c r="G99" s="114"/>
    </row>
    <row r="100" spans="1:7" ht="12.75" customHeight="1" thickBot="1">
      <c r="A100" s="58"/>
      <c r="B100" s="77" t="s">
        <v>61</v>
      </c>
      <c r="C100" s="78">
        <f>(G74/C99)</f>
        <v>764.67391304347825</v>
      </c>
      <c r="D100" s="78">
        <f>(G74/D99)</f>
        <v>703.5</v>
      </c>
      <c r="E100" s="93">
        <f>(G74/E99)</f>
        <v>628.125</v>
      </c>
      <c r="F100" s="91"/>
      <c r="G100" s="114"/>
    </row>
    <row r="101" spans="1:7" ht="15.6" customHeight="1">
      <c r="A101" s="58"/>
      <c r="B101" s="82" t="s">
        <v>56</v>
      </c>
      <c r="C101" s="57"/>
      <c r="D101" s="57"/>
      <c r="E101" s="57"/>
      <c r="F101" s="57"/>
      <c r="G101" s="115"/>
    </row>
  </sheetData>
  <mergeCells count="9">
    <mergeCell ref="E9:F9"/>
    <mergeCell ref="E14:F14"/>
    <mergeCell ref="E15:F15"/>
    <mergeCell ref="B17:G17"/>
    <mergeCell ref="B98:E98"/>
    <mergeCell ref="B87:C87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CAPRINOS</vt:lpstr>
      <vt:lpstr>CAPRINOS!Área_de_impresión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2022-06-22T13:43:26Z</cp:lastPrinted>
  <dcterms:created xsi:type="dcterms:W3CDTF">2020-11-27T12:49:26Z</dcterms:created>
  <dcterms:modified xsi:type="dcterms:W3CDTF">2022-06-22T14:07:18Z</dcterms:modified>
</cp:coreProperties>
</file>