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Chillán\"/>
    </mc:Choice>
  </mc:AlternateContent>
  <xr:revisionPtr revIDLastSave="10" documentId="11_327AFA48AB7D418E78772145D4F8058140BE1D22" xr6:coauthVersionLast="47" xr6:coauthVersionMax="47" xr10:uidLastSave="{9E7ED0A5-A468-4113-9003-4A4C761DA017}"/>
  <bookViews>
    <workbookView xWindow="0" yWindow="0" windowWidth="20490" windowHeight="7755" xr2:uid="{00000000-000D-0000-FFFF-FFFF00000000}"/>
  </bookViews>
  <sheets>
    <sheet name="FRUTILLA (2-3)" sheetId="1" r:id="rId1"/>
  </sheets>
  <definedNames>
    <definedName name="_xlnm.Print_Area" localSheetId="0">'FRUTILLA (2-3)'!$A$1:$F$94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27" i="1"/>
  <c r="F28" i="1"/>
  <c r="F29" i="1"/>
  <c r="F30" i="1"/>
  <c r="B83" i="1"/>
  <c r="F35" i="1"/>
  <c r="B84" i="1"/>
  <c r="F39" i="1"/>
  <c r="F40" i="1"/>
  <c r="B85" i="1"/>
  <c r="F45" i="1"/>
  <c r="F46" i="1"/>
  <c r="F47" i="1"/>
  <c r="F49" i="1"/>
  <c r="F50" i="1"/>
  <c r="F51" i="1"/>
  <c r="F53" i="1"/>
  <c r="F54" i="1"/>
  <c r="F55" i="1"/>
  <c r="F57" i="1"/>
  <c r="F58" i="1"/>
  <c r="B86" i="1"/>
  <c r="F62" i="1"/>
  <c r="F63" i="1"/>
  <c r="F64" i="1"/>
  <c r="B87" i="1"/>
  <c r="F66" i="1"/>
  <c r="F67" i="1"/>
  <c r="B88" i="1"/>
  <c r="B89" i="1"/>
  <c r="C86" i="1"/>
  <c r="F11" i="1"/>
  <c r="F69" i="1"/>
  <c r="C83" i="1"/>
  <c r="C87" i="1"/>
  <c r="C88" i="1"/>
  <c r="C85" i="1"/>
  <c r="C89" i="1"/>
  <c r="F68" i="1"/>
  <c r="C93" i="1"/>
  <c r="F70" i="1"/>
  <c r="B93" i="1"/>
  <c r="D93" i="1"/>
</calcChain>
</file>

<file path=xl/sharedStrings.xml><?xml version="1.0" encoding="utf-8"?>
<sst xmlns="http://schemas.openxmlformats.org/spreadsheetml/2006/main" count="165" uniqueCount="117">
  <si>
    <t>RUBRO O CULTIVO</t>
  </si>
  <si>
    <t>Frutilla (2-3)</t>
  </si>
  <si>
    <t>RENDIMIENTO (KG/HA)</t>
  </si>
  <si>
    <t>VARIEDAD</t>
  </si>
  <si>
    <t>Albion Camarosa</t>
  </si>
  <si>
    <t>FECHA ESTIMADA  PRECIO VENTA</t>
  </si>
  <si>
    <t xml:space="preserve">Diciembre - Abril </t>
  </si>
  <si>
    <t>NIVEL TECNOLÓGICO</t>
  </si>
  <si>
    <t>Medio</t>
  </si>
  <si>
    <t>PRECIO ESPERADO ($/UNIDAD)</t>
  </si>
  <si>
    <t>REGIÓN</t>
  </si>
  <si>
    <t xml:space="preserve">Ñuble 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</si>
  <si>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</si>
  <si>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</si>
  <si>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</si>
  <si>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</si>
  <si>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</si>
  <si>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</si>
  <si>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Todas las comunas del área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</si>
  <si>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</si>
  <si>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</si>
  <si>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</si>
  <si>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</si>
  <si>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</si>
  <si>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</si>
  <si>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</si>
  <si>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</si>
  <si>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</si>
  <si>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</si>
  <si>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</si>
  <si>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</si>
  <si>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Pica hilera</t>
  </si>
  <si>
    <t>jh</t>
  </si>
  <si>
    <t>Sept - Dic</t>
  </si>
  <si>
    <t>Control entre hileras</t>
  </si>
  <si>
    <t>Poda invierno</t>
  </si>
  <si>
    <t>Ago</t>
  </si>
  <si>
    <t>Poda verano</t>
  </si>
  <si>
    <t>Ene</t>
  </si>
  <si>
    <t>Limpieza residuos poda</t>
  </si>
  <si>
    <t>Aplicación fertilizantes</t>
  </si>
  <si>
    <t>Sept - Abr</t>
  </si>
  <si>
    <t>Aplicación agroquímicos</t>
  </si>
  <si>
    <t>Ago - Abr</t>
  </si>
  <si>
    <t>Riego</t>
  </si>
  <si>
    <t>Control estolones</t>
  </si>
  <si>
    <t>Sept - Nov</t>
  </si>
  <si>
    <t>Cosecha</t>
  </si>
  <si>
    <t>kg/despesonado</t>
  </si>
  <si>
    <t>Dic - Abr</t>
  </si>
  <si>
    <t>Subtotal Jornadas Hombre</t>
  </si>
  <si>
    <t>JORNADAS ANIMAL</t>
  </si>
  <si>
    <t>n/a</t>
  </si>
  <si>
    <t>ja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</si>
  <si>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</si>
  <si>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</si>
  <si>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</si>
  <si>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</si>
  <si>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</si>
  <si>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</si>
  <si>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</si>
  <si>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</si>
  <si>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</si>
  <si>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Superfosfato Triple</t>
  </si>
  <si>
    <t>kg</t>
  </si>
  <si>
    <t>Sep - Oct</t>
  </si>
  <si>
    <t>Urea</t>
  </si>
  <si>
    <t>Oct - Ene</t>
  </si>
  <si>
    <t>Nitrato de Potasio</t>
  </si>
  <si>
    <t>Oct - Feb</t>
  </si>
  <si>
    <t>INSECTICIDA</t>
  </si>
  <si>
    <t>Talstar</t>
  </si>
  <si>
    <t>lt</t>
  </si>
  <si>
    <t>anual</t>
  </si>
  <si>
    <t>Punto 70WP</t>
  </si>
  <si>
    <t>Bolsa 250 gr</t>
  </si>
  <si>
    <t>Vertimec O18 EC</t>
  </si>
  <si>
    <t>Nov - Feb</t>
  </si>
  <si>
    <t>FUNGICIDA</t>
  </si>
  <si>
    <t>Cuprodul</t>
  </si>
  <si>
    <t>Ultraspray</t>
  </si>
  <si>
    <t>Rovral</t>
  </si>
  <si>
    <t>HERBICIDA</t>
  </si>
  <si>
    <t>Gramoxone (Paraquat)</t>
  </si>
  <si>
    <t>Subtotal Insumos</t>
  </si>
  <si>
    <t>OTROS</t>
  </si>
  <si>
    <t>Item</t>
  </si>
  <si>
    <t>Bandejas Clamshell</t>
  </si>
  <si>
    <t xml:space="preserve">Unidad 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</si>
  <si>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</si>
  <si>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</si>
  <si>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</si>
  <si>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</si>
  <si>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</si>
  <si>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</si>
  <si>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</si>
  <si>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</si>
  <si>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</si>
  <si>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</si>
  <si>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</si>
  <si>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</si>
  <si>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</si>
  <si>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</si>
  <si>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</si>
  <si>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</si>
  <si>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$/KG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</si>
  <si>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</si>
  <si>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</si>
  <si>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</si>
  <si>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</si>
  <si>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</si>
  <si>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</si>
  <si>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</si>
  <si>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</si>
  <si>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(KG/HA)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</si>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</sst>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</numFmts>
  <fonts count="10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164" fontId="9" fillId="0" borderId="0" applyFont="0" applyFill="0" applyBorder="0" applyAlignment="0" applyProtection="0"/>
  </cellStyleXfs>
  <cellXfs count="148">
    <xf numFmtId="0" fontId="0" fillId="0" borderId="0" xfId="0"/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49" fontId="4" fillId="5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0" fontId="1" fillId="2" borderId="5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left" vertical="center"/>
    </xf>
    <xf numFmtId="3" fontId="1" fillId="2" borderId="5" xfId="0" applyNumberFormat="1" applyFont="1" applyFill="1" applyBorder="1" applyAlignment="1">
      <alignment horizontal="center" vertical="center"/>
    </xf>
    <xf numFmtId="17" fontId="1" fillId="2" borderId="5" xfId="0" applyNumberFormat="1" applyFont="1" applyFill="1" applyBorder="1" applyAlignment="1">
      <alignment horizontal="right" vertical="center"/>
    </xf>
    <xf numFmtId="0" fontId="1" fillId="0" borderId="0" xfId="0" applyNumberFormat="1" applyFont="1" applyAlignment="1">
      <alignment horizontal="left" vertical="center" wrapText="1"/>
    </xf>
    <xf numFmtId="166" fontId="1" fillId="2" borderId="5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6" fillId="3" borderId="4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vertical="center"/>
    </xf>
    <xf numFmtId="49" fontId="6" fillId="3" borderId="12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3" fontId="1" fillId="2" borderId="14" xfId="0" applyNumberFormat="1" applyFont="1" applyFill="1" applyBorder="1" applyAlignment="1">
      <alignment vertical="center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/>
    </xf>
    <xf numFmtId="3" fontId="1" fillId="2" borderId="19" xfId="0" applyNumberFormat="1" applyFont="1" applyFill="1" applyBorder="1" applyAlignment="1">
      <alignment vertical="center"/>
    </xf>
    <xf numFmtId="49" fontId="6" fillId="5" borderId="20" xfId="0" applyNumberFormat="1" applyFont="1" applyFill="1" applyBorder="1" applyAlignment="1">
      <alignment vertical="center"/>
    </xf>
    <xf numFmtId="0" fontId="6" fillId="5" borderId="21" xfId="0" applyFont="1" applyFill="1" applyBorder="1" applyAlignment="1">
      <alignment vertical="center"/>
    </xf>
    <xf numFmtId="49" fontId="6" fillId="3" borderId="23" xfId="0" applyNumberFormat="1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49" fontId="6" fillId="5" borderId="23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49" fontId="6" fillId="5" borderId="25" xfId="0" applyNumberFormat="1" applyFont="1" applyFill="1" applyBorder="1" applyAlignment="1">
      <alignment vertical="center"/>
    </xf>
    <xf numFmtId="0" fontId="6" fillId="5" borderId="26" xfId="0" applyFont="1" applyFill="1" applyBorder="1" applyAlignment="1">
      <alignment vertical="center"/>
    </xf>
    <xf numFmtId="49" fontId="1" fillId="2" borderId="17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165" fontId="6" fillId="2" borderId="17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49" fontId="3" fillId="2" borderId="38" xfId="0" applyNumberFormat="1" applyFont="1" applyFill="1" applyBorder="1" applyAlignment="1">
      <alignment vertical="center"/>
    </xf>
    <xf numFmtId="0" fontId="1" fillId="2" borderId="39" xfId="0" applyFont="1" applyFill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49" fontId="1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>
      <alignment vertical="center"/>
    </xf>
    <xf numFmtId="49" fontId="1" fillId="2" borderId="43" xfId="0" applyNumberFormat="1" applyFont="1" applyFill="1" applyBorder="1" applyAlignment="1">
      <alignment vertical="center"/>
    </xf>
    <xf numFmtId="0" fontId="1" fillId="2" borderId="44" xfId="0" applyFont="1" applyFill="1" applyBorder="1" applyAlignment="1">
      <alignment vertical="center"/>
    </xf>
    <xf numFmtId="0" fontId="1" fillId="2" borderId="45" xfId="0" applyFont="1" applyFill="1" applyBorder="1" applyAlignment="1">
      <alignment vertical="center"/>
    </xf>
    <xf numFmtId="0" fontId="1" fillId="9" borderId="37" xfId="0" applyFont="1" applyFill="1" applyBorder="1" applyAlignment="1">
      <alignment vertical="center"/>
    </xf>
    <xf numFmtId="0" fontId="1" fillId="7" borderId="17" xfId="0" applyFont="1" applyFill="1" applyBorder="1" applyAlignment="1">
      <alignment vertical="center"/>
    </xf>
    <xf numFmtId="49" fontId="3" fillId="2" borderId="30" xfId="0" applyNumberFormat="1" applyFont="1" applyFill="1" applyBorder="1" applyAlignment="1">
      <alignment vertical="center"/>
    </xf>
    <xf numFmtId="9" fontId="1" fillId="2" borderId="31" xfId="0" applyNumberFormat="1" applyFont="1" applyFill="1" applyBorder="1" applyAlignment="1">
      <alignment vertical="center"/>
    </xf>
    <xf numFmtId="0" fontId="6" fillId="7" borderId="17" xfId="0" applyFont="1" applyFill="1" applyBorder="1" applyAlignment="1">
      <alignment vertical="center"/>
    </xf>
    <xf numFmtId="49" fontId="3" fillId="8" borderId="32" xfId="0" applyNumberFormat="1" applyFont="1" applyFill="1" applyBorder="1" applyAlignment="1">
      <alignment vertical="center"/>
    </xf>
    <xf numFmtId="9" fontId="3" fillId="8" borderId="34" xfId="0" applyNumberFormat="1" applyFont="1" applyFill="1" applyBorder="1" applyAlignment="1">
      <alignment vertical="center"/>
    </xf>
    <xf numFmtId="0" fontId="6" fillId="9" borderId="16" xfId="0" applyFont="1" applyFill="1" applyBorder="1" applyAlignment="1">
      <alignment vertical="center"/>
    </xf>
    <xf numFmtId="49" fontId="4" fillId="9" borderId="17" xfId="0" applyNumberFormat="1" applyFont="1" applyFill="1" applyBorder="1" applyAlignment="1">
      <alignment vertical="center"/>
    </xf>
    <xf numFmtId="0" fontId="6" fillId="9" borderId="17" xfId="0" applyFont="1" applyFill="1" applyBorder="1" applyAlignment="1">
      <alignment vertical="center"/>
    </xf>
    <xf numFmtId="0" fontId="6" fillId="9" borderId="46" xfId="0" applyFont="1" applyFill="1" applyBorder="1" applyAlignment="1">
      <alignment vertical="center"/>
    </xf>
    <xf numFmtId="0" fontId="6" fillId="7" borderId="16" xfId="0" applyFont="1" applyFill="1" applyBorder="1" applyAlignment="1">
      <alignment vertical="center"/>
    </xf>
    <xf numFmtId="49" fontId="3" fillId="8" borderId="47" xfId="0" applyNumberFormat="1" applyFont="1" applyFill="1" applyBorder="1" applyAlignment="1">
      <alignment vertical="center"/>
    </xf>
    <xf numFmtId="0" fontId="3" fillId="7" borderId="17" xfId="0" applyFont="1" applyFill="1" applyBorder="1" applyAlignment="1">
      <alignment vertical="center"/>
    </xf>
    <xf numFmtId="165" fontId="3" fillId="2" borderId="17" xfId="0" applyNumberFormat="1" applyFont="1" applyFill="1" applyBorder="1" applyAlignment="1">
      <alignment vertical="center"/>
    </xf>
    <xf numFmtId="49" fontId="3" fillId="8" borderId="32" xfId="0" applyNumberFormat="1" applyFont="1" applyFill="1" applyBorder="1" applyAlignment="1">
      <alignment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166" fontId="2" fillId="3" borderId="5" xfId="0" applyNumberFormat="1" applyFont="1" applyFill="1" applyBorder="1" applyAlignment="1">
      <alignment vertical="center"/>
    </xf>
    <xf numFmtId="166" fontId="1" fillId="2" borderId="12" xfId="0" applyNumberFormat="1" applyFont="1" applyFill="1" applyBorder="1" applyAlignment="1">
      <alignment vertical="center"/>
    </xf>
    <xf numFmtId="166" fontId="2" fillId="3" borderId="12" xfId="0" applyNumberFormat="1" applyFont="1" applyFill="1" applyBorder="1" applyAlignment="1">
      <alignment vertical="center"/>
    </xf>
    <xf numFmtId="166" fontId="2" fillId="3" borderId="15" xfId="0" applyNumberFormat="1" applyFont="1" applyFill="1" applyBorder="1" applyAlignment="1">
      <alignment vertical="center"/>
    </xf>
    <xf numFmtId="166" fontId="6" fillId="5" borderId="21" xfId="0" applyNumberFormat="1" applyFont="1" applyFill="1" applyBorder="1" applyAlignment="1">
      <alignment vertical="center"/>
    </xf>
    <xf numFmtId="166" fontId="6" fillId="5" borderId="22" xfId="0" applyNumberFormat="1" applyFont="1" applyFill="1" applyBorder="1" applyAlignment="1">
      <alignment vertical="center"/>
    </xf>
    <xf numFmtId="166" fontId="6" fillId="3" borderId="12" xfId="0" applyNumberFormat="1" applyFont="1" applyFill="1" applyBorder="1" applyAlignment="1">
      <alignment vertical="center"/>
    </xf>
    <xf numFmtId="166" fontId="6" fillId="3" borderId="24" xfId="0" applyNumberFormat="1" applyFont="1" applyFill="1" applyBorder="1" applyAlignment="1">
      <alignment vertical="center"/>
    </xf>
    <xf numFmtId="166" fontId="6" fillId="5" borderId="12" xfId="0" applyNumberFormat="1" applyFont="1" applyFill="1" applyBorder="1" applyAlignment="1">
      <alignment vertical="center"/>
    </xf>
    <xf numFmtId="166" fontId="6" fillId="5" borderId="24" xfId="0" applyNumberFormat="1" applyFont="1" applyFill="1" applyBorder="1" applyAlignment="1">
      <alignment vertical="center"/>
    </xf>
    <xf numFmtId="166" fontId="6" fillId="5" borderId="26" xfId="0" applyNumberFormat="1" applyFont="1" applyFill="1" applyBorder="1" applyAlignment="1">
      <alignment vertical="center"/>
    </xf>
    <xf numFmtId="166" fontId="6" fillId="6" borderId="27" xfId="0" applyNumberFormat="1" applyFont="1" applyFill="1" applyBorder="1" applyAlignment="1">
      <alignment vertical="center"/>
    </xf>
    <xf numFmtId="49" fontId="1" fillId="10" borderId="5" xfId="0" applyNumberFormat="1" applyFont="1" applyFill="1" applyBorder="1" applyAlignment="1">
      <alignment vertical="center" wrapText="1"/>
    </xf>
    <xf numFmtId="49" fontId="1" fillId="10" borderId="5" xfId="0" applyNumberFormat="1" applyFont="1" applyFill="1" applyBorder="1" applyAlignment="1">
      <alignment vertical="center"/>
    </xf>
    <xf numFmtId="49" fontId="3" fillId="8" borderId="28" xfId="0" applyNumberFormat="1" applyFont="1" applyFill="1" applyBorder="1" applyAlignment="1">
      <alignment horizontal="center" vertical="center"/>
    </xf>
    <xf numFmtId="49" fontId="3" fillId="8" borderId="18" xfId="0" applyNumberFormat="1" applyFont="1" applyFill="1" applyBorder="1" applyAlignment="1">
      <alignment horizontal="center" vertical="center"/>
    </xf>
    <xf numFmtId="49" fontId="1" fillId="8" borderId="29" xfId="0" applyNumberFormat="1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165" fontId="6" fillId="2" borderId="17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1" fillId="10" borderId="5" xfId="0" applyNumberFormat="1" applyFont="1" applyFill="1" applyBorder="1" applyAlignment="1">
      <alignment vertical="center"/>
    </xf>
    <xf numFmtId="0" fontId="1" fillId="10" borderId="0" xfId="0" applyNumberFormat="1" applyFont="1" applyFill="1" applyAlignment="1">
      <alignment vertical="center"/>
    </xf>
    <xf numFmtId="0" fontId="1" fillId="10" borderId="0" xfId="0" applyFont="1" applyFill="1" applyAlignment="1">
      <alignment vertical="center"/>
    </xf>
    <xf numFmtId="49" fontId="1" fillId="10" borderId="5" xfId="0" applyNumberFormat="1" applyFont="1" applyFill="1" applyBorder="1" applyAlignment="1">
      <alignment horizontal="center" vertical="center"/>
    </xf>
    <xf numFmtId="0" fontId="1" fillId="10" borderId="5" xfId="0" applyNumberFormat="1" applyFont="1" applyFill="1" applyBorder="1" applyAlignment="1">
      <alignment horizontal="center" vertical="center"/>
    </xf>
    <xf numFmtId="49" fontId="1" fillId="10" borderId="5" xfId="0" applyNumberFormat="1" applyFont="1" applyFill="1" applyBorder="1" applyAlignment="1">
      <alignment horizontal="left" vertical="center"/>
    </xf>
    <xf numFmtId="0" fontId="1" fillId="10" borderId="5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left" vertical="center"/>
    </xf>
    <xf numFmtId="164" fontId="3" fillId="8" borderId="48" xfId="1" applyFont="1" applyFill="1" applyBorder="1" applyAlignment="1">
      <alignment vertical="center"/>
    </xf>
    <xf numFmtId="164" fontId="3" fillId="8" borderId="49" xfId="1" applyFont="1" applyFill="1" applyBorder="1" applyAlignment="1">
      <alignment vertical="center"/>
    </xf>
    <xf numFmtId="164" fontId="3" fillId="8" borderId="33" xfId="1" applyFont="1" applyFill="1" applyBorder="1" applyAlignment="1">
      <alignment vertical="center"/>
    </xf>
    <xf numFmtId="164" fontId="3" fillId="8" borderId="34" xfId="1" applyFont="1" applyFill="1" applyBorder="1" applyAlignment="1">
      <alignment vertical="center"/>
    </xf>
    <xf numFmtId="164" fontId="3" fillId="2" borderId="5" xfId="1" applyFont="1" applyFill="1" applyBorder="1" applyAlignment="1">
      <alignment vertical="center"/>
    </xf>
    <xf numFmtId="49" fontId="6" fillId="5" borderId="56" xfId="0" applyNumberFormat="1" applyFont="1" applyFill="1" applyBorder="1" applyAlignment="1">
      <alignment horizontal="left" vertical="center"/>
    </xf>
    <xf numFmtId="49" fontId="6" fillId="5" borderId="57" xfId="0" applyNumberFormat="1" applyFont="1" applyFill="1" applyBorder="1" applyAlignment="1">
      <alignment horizontal="left" vertical="center"/>
    </xf>
    <xf numFmtId="49" fontId="6" fillId="5" borderId="58" xfId="0" applyNumberFormat="1" applyFont="1" applyFill="1" applyBorder="1" applyAlignment="1">
      <alignment horizontal="left" vertical="center"/>
    </xf>
    <xf numFmtId="49" fontId="4" fillId="9" borderId="35" xfId="0" applyNumberFormat="1" applyFont="1" applyFill="1" applyBorder="1" applyAlignment="1">
      <alignment vertical="center"/>
    </xf>
    <xf numFmtId="0" fontId="3" fillId="9" borderId="36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3" fillId="10" borderId="50" xfId="0" applyNumberFormat="1" applyFont="1" applyFill="1" applyBorder="1" applyAlignment="1">
      <alignment horizontal="left" vertical="center"/>
    </xf>
    <xf numFmtId="49" fontId="3" fillId="10" borderId="51" xfId="0" applyNumberFormat="1" applyFont="1" applyFill="1" applyBorder="1" applyAlignment="1">
      <alignment horizontal="left" vertical="center"/>
    </xf>
    <xf numFmtId="49" fontId="3" fillId="10" borderId="52" xfId="0" applyNumberFormat="1" applyFont="1" applyFill="1" applyBorder="1" applyAlignment="1">
      <alignment horizontal="left" vertical="center"/>
    </xf>
    <xf numFmtId="49" fontId="6" fillId="3" borderId="5" xfId="0" applyNumberFormat="1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3" fillId="10" borderId="50" xfId="0" applyNumberFormat="1" applyFont="1" applyFill="1" applyBorder="1" applyAlignment="1">
      <alignment horizontal="left" vertical="center" wrapText="1"/>
    </xf>
    <xf numFmtId="49" fontId="3" fillId="10" borderId="51" xfId="0" applyNumberFormat="1" applyFont="1" applyFill="1" applyBorder="1" applyAlignment="1">
      <alignment horizontal="left" vertical="center" wrapText="1"/>
    </xf>
    <xf numFmtId="49" fontId="3" fillId="10" borderId="52" xfId="0" applyNumberFormat="1" applyFont="1" applyFill="1" applyBorder="1" applyAlignment="1">
      <alignment horizontal="left" vertical="center" wrapText="1"/>
    </xf>
    <xf numFmtId="49" fontId="6" fillId="5" borderId="53" xfId="0" applyNumberFormat="1" applyFont="1" applyFill="1" applyBorder="1" applyAlignment="1">
      <alignment horizontal="left" vertical="center"/>
    </xf>
    <xf numFmtId="49" fontId="6" fillId="5" borderId="54" xfId="0" applyNumberFormat="1" applyFont="1" applyFill="1" applyBorder="1" applyAlignment="1">
      <alignment horizontal="left" vertical="center"/>
    </xf>
    <xf numFmtId="49" fontId="6" fillId="5" borderId="55" xfId="0" applyNumberFormat="1" applyFont="1" applyFill="1" applyBorder="1" applyAlignment="1">
      <alignment horizontal="lef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809625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531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94"/>
  <sheetViews>
    <sheetView showGridLines="0" tabSelected="1" topLeftCell="A62" zoomScaleNormal="100" zoomScaleSheetLayoutView="100" workbookViewId="0">
      <selection activeCell="E57" sqref="E57"/>
    </sheetView>
  </sheetViews>
  <sheetFormatPr defaultColWidth="10.85546875" defaultRowHeight="11.25" customHeight="1"/>
  <cols>
    <col min="1" max="1" width="17.5703125" style="26" customWidth="1"/>
    <col min="2" max="2" width="19.42578125" style="26" customWidth="1"/>
    <col min="3" max="3" width="9.42578125" style="26" customWidth="1"/>
    <col min="4" max="4" width="16.7109375" style="26" customWidth="1"/>
    <col min="5" max="5" width="11" style="26" customWidth="1"/>
    <col min="6" max="6" width="12.42578125" style="26" customWidth="1"/>
    <col min="7" max="250" width="10.85546875" style="26" customWidth="1"/>
    <col min="251" max="16384" width="10.85546875" style="27"/>
  </cols>
  <sheetData>
    <row r="1" spans="1:6" ht="15" customHeight="1">
      <c r="A1" s="25"/>
      <c r="B1" s="25"/>
      <c r="C1" s="25"/>
      <c r="D1" s="25"/>
      <c r="E1" s="25"/>
      <c r="F1" s="25"/>
    </row>
    <row r="2" spans="1:6" ht="15" customHeight="1">
      <c r="A2" s="25"/>
      <c r="B2" s="25"/>
      <c r="C2" s="25"/>
      <c r="D2" s="25"/>
      <c r="E2" s="25"/>
      <c r="F2" s="25"/>
    </row>
    <row r="3" spans="1:6" ht="15" customHeight="1">
      <c r="A3" s="25"/>
      <c r="B3" s="25"/>
      <c r="C3" s="25"/>
      <c r="D3" s="25"/>
      <c r="E3" s="25"/>
      <c r="F3" s="25"/>
    </row>
    <row r="4" spans="1:6" ht="15" customHeight="1">
      <c r="A4" s="25"/>
      <c r="B4" s="25"/>
      <c r="C4" s="25"/>
      <c r="D4" s="25"/>
      <c r="E4" s="25"/>
      <c r="F4" s="25"/>
    </row>
    <row r="5" spans="1:6" ht="15" customHeight="1">
      <c r="A5" s="25"/>
      <c r="B5" s="25"/>
      <c r="C5" s="25"/>
      <c r="D5" s="25"/>
      <c r="E5" s="25"/>
      <c r="F5" s="25"/>
    </row>
    <row r="6" spans="1:6" ht="15" customHeight="1">
      <c r="A6" s="25"/>
      <c r="B6" s="25"/>
      <c r="C6" s="25"/>
      <c r="D6" s="25"/>
      <c r="E6" s="25"/>
      <c r="F6" s="25"/>
    </row>
    <row r="7" spans="1:6" ht="15" customHeight="1">
      <c r="A7" s="28"/>
      <c r="B7" s="29"/>
      <c r="C7" s="25"/>
      <c r="D7" s="29"/>
      <c r="E7" s="29"/>
      <c r="F7" s="29"/>
    </row>
    <row r="8" spans="1:6" ht="12.75">
      <c r="A8" s="30" t="s">
        <v>0</v>
      </c>
      <c r="B8" s="8" t="s">
        <v>1</v>
      </c>
      <c r="C8" s="31"/>
      <c r="D8" s="136" t="s">
        <v>2</v>
      </c>
      <c r="E8" s="137"/>
      <c r="F8" s="10">
        <v>25000</v>
      </c>
    </row>
    <row r="9" spans="1:6" ht="12.75">
      <c r="A9" s="1" t="s">
        <v>3</v>
      </c>
      <c r="B9" s="8" t="s">
        <v>4</v>
      </c>
      <c r="C9" s="31"/>
      <c r="D9" s="131" t="s">
        <v>5</v>
      </c>
      <c r="E9" s="132"/>
      <c r="F9" s="7" t="s">
        <v>6</v>
      </c>
    </row>
    <row r="10" spans="1:6" ht="12.75">
      <c r="A10" s="1" t="s">
        <v>7</v>
      </c>
      <c r="B10" s="7" t="s">
        <v>8</v>
      </c>
      <c r="C10" s="31"/>
      <c r="D10" s="131" t="s">
        <v>9</v>
      </c>
      <c r="E10" s="132"/>
      <c r="F10" s="113">
        <v>750</v>
      </c>
    </row>
    <row r="11" spans="1:6" ht="11.25" customHeight="1">
      <c r="A11" s="1" t="s">
        <v>10</v>
      </c>
      <c r="B11" s="8" t="s">
        <v>11</v>
      </c>
      <c r="C11" s="31"/>
      <c r="D11" s="23" t="s">
        <v>12</v>
      </c>
      <c r="E11" s="24"/>
      <c r="F11" s="91">
        <f>(F8*F10)</f>
        <v>18750000</v>
      </c>
    </row>
    <row r="12" spans="1:6" ht="11.25" customHeight="1">
      <c r="A12" s="1" t="s">
        <v>13</v>
      </c>
      <c r="B12" s="7" t="s">
        <v>14</v>
      </c>
      <c r="C12" s="31"/>
      <c r="D12" s="131" t="s">
        <v>15</v>
      </c>
      <c r="E12" s="132"/>
      <c r="F12" s="7" t="s">
        <v>16</v>
      </c>
    </row>
    <row r="13" spans="1:6" ht="12.75">
      <c r="A13" s="1" t="s">
        <v>17</v>
      </c>
      <c r="B13" s="8" t="s">
        <v>18</v>
      </c>
      <c r="C13" s="31"/>
      <c r="D13" s="131" t="s">
        <v>19</v>
      </c>
      <c r="E13" s="132"/>
      <c r="F13" s="7" t="s">
        <v>6</v>
      </c>
    </row>
    <row r="14" spans="1:6" ht="12.75">
      <c r="A14" s="1" t="s">
        <v>20</v>
      </c>
      <c r="B14" s="19">
        <v>44562</v>
      </c>
      <c r="C14" s="31"/>
      <c r="D14" s="138" t="s">
        <v>21</v>
      </c>
      <c r="E14" s="139"/>
      <c r="F14" s="8" t="s">
        <v>22</v>
      </c>
    </row>
    <row r="15" spans="1:6" ht="12" customHeight="1">
      <c r="A15" s="32"/>
      <c r="B15" s="33"/>
      <c r="C15" s="29"/>
      <c r="D15" s="34"/>
      <c r="E15" s="34"/>
      <c r="F15" s="35"/>
    </row>
    <row r="16" spans="1:6" ht="12" customHeight="1">
      <c r="A16" s="140" t="s">
        <v>23</v>
      </c>
      <c r="B16" s="141"/>
      <c r="C16" s="141"/>
      <c r="D16" s="141"/>
      <c r="E16" s="141"/>
      <c r="F16" s="141"/>
    </row>
    <row r="17" spans="1:6" ht="12" customHeight="1">
      <c r="A17" s="36"/>
      <c r="B17" s="37"/>
      <c r="C17" s="37"/>
      <c r="D17" s="37"/>
      <c r="E17" s="38"/>
      <c r="F17" s="38"/>
    </row>
    <row r="18" spans="1:6" ht="12" customHeight="1">
      <c r="A18" s="145" t="s">
        <v>24</v>
      </c>
      <c r="B18" s="146"/>
      <c r="C18" s="146"/>
      <c r="D18" s="146"/>
      <c r="E18" s="146"/>
      <c r="F18" s="147"/>
    </row>
    <row r="19" spans="1:6" ht="24" customHeight="1">
      <c r="A19" s="39" t="s">
        <v>25</v>
      </c>
      <c r="B19" s="39" t="s">
        <v>26</v>
      </c>
      <c r="C19" s="39" t="s">
        <v>27</v>
      </c>
      <c r="D19" s="39" t="s">
        <v>28</v>
      </c>
      <c r="E19" s="39" t="s">
        <v>29</v>
      </c>
      <c r="F19" s="39" t="s">
        <v>30</v>
      </c>
    </row>
    <row r="20" spans="1:6" ht="12.75">
      <c r="A20" s="20" t="s">
        <v>31</v>
      </c>
      <c r="B20" s="2" t="s">
        <v>32</v>
      </c>
      <c r="C20" s="14">
        <v>5</v>
      </c>
      <c r="D20" s="22" t="s">
        <v>33</v>
      </c>
      <c r="E20" s="91">
        <v>20000</v>
      </c>
      <c r="F20" s="91">
        <f>E20*C20</f>
        <v>100000</v>
      </c>
    </row>
    <row r="21" spans="1:6" ht="12.75">
      <c r="A21" s="22" t="s">
        <v>34</v>
      </c>
      <c r="B21" s="2" t="s">
        <v>32</v>
      </c>
      <c r="C21" s="14">
        <v>5</v>
      </c>
      <c r="D21" s="22" t="s">
        <v>33</v>
      </c>
      <c r="E21" s="91">
        <v>20000</v>
      </c>
      <c r="F21" s="91">
        <f t="shared" ref="F21:F29" si="0">E21*C21</f>
        <v>100000</v>
      </c>
    </row>
    <row r="22" spans="1:6" ht="12.75">
      <c r="A22" s="22" t="s">
        <v>35</v>
      </c>
      <c r="B22" s="2" t="s">
        <v>32</v>
      </c>
      <c r="C22" s="14">
        <v>12</v>
      </c>
      <c r="D22" s="22" t="s">
        <v>36</v>
      </c>
      <c r="E22" s="91">
        <v>20000</v>
      </c>
      <c r="F22" s="91">
        <f t="shared" si="0"/>
        <v>240000</v>
      </c>
    </row>
    <row r="23" spans="1:6" ht="12.75">
      <c r="A23" s="22" t="s">
        <v>37</v>
      </c>
      <c r="B23" s="2" t="s">
        <v>32</v>
      </c>
      <c r="C23" s="14">
        <v>4</v>
      </c>
      <c r="D23" s="22" t="s">
        <v>38</v>
      </c>
      <c r="E23" s="91">
        <v>20000</v>
      </c>
      <c r="F23" s="91">
        <f t="shared" si="0"/>
        <v>80000</v>
      </c>
    </row>
    <row r="24" spans="1:6" ht="12.75">
      <c r="A24" s="22" t="s">
        <v>39</v>
      </c>
      <c r="B24" s="2" t="s">
        <v>32</v>
      </c>
      <c r="C24" s="14">
        <v>3</v>
      </c>
      <c r="D24" s="22" t="s">
        <v>36</v>
      </c>
      <c r="E24" s="91">
        <v>20000</v>
      </c>
      <c r="F24" s="91">
        <f t="shared" si="0"/>
        <v>60000</v>
      </c>
    </row>
    <row r="25" spans="1:6" ht="12.75">
      <c r="A25" s="22" t="s">
        <v>40</v>
      </c>
      <c r="B25" s="2" t="s">
        <v>32</v>
      </c>
      <c r="C25" s="14">
        <v>3</v>
      </c>
      <c r="D25" s="22" t="s">
        <v>41</v>
      </c>
      <c r="E25" s="91">
        <v>20000</v>
      </c>
      <c r="F25" s="91">
        <f t="shared" si="0"/>
        <v>60000</v>
      </c>
    </row>
    <row r="26" spans="1:6" ht="12.75">
      <c r="A26" s="22" t="s">
        <v>42</v>
      </c>
      <c r="B26" s="2" t="s">
        <v>32</v>
      </c>
      <c r="C26" s="14">
        <v>3</v>
      </c>
      <c r="D26" s="22" t="s">
        <v>43</v>
      </c>
      <c r="E26" s="91">
        <v>20000</v>
      </c>
      <c r="F26" s="91">
        <f t="shared" si="0"/>
        <v>60000</v>
      </c>
    </row>
    <row r="27" spans="1:6" ht="12.75">
      <c r="A27" s="22" t="s">
        <v>44</v>
      </c>
      <c r="B27" s="2" t="s">
        <v>32</v>
      </c>
      <c r="C27" s="14">
        <v>10</v>
      </c>
      <c r="D27" s="22" t="s">
        <v>41</v>
      </c>
      <c r="E27" s="91">
        <v>20000</v>
      </c>
      <c r="F27" s="91">
        <f t="shared" si="0"/>
        <v>200000</v>
      </c>
    </row>
    <row r="28" spans="1:6" ht="12.75">
      <c r="A28" s="22" t="s">
        <v>45</v>
      </c>
      <c r="B28" s="2" t="s">
        <v>32</v>
      </c>
      <c r="C28" s="14">
        <v>8</v>
      </c>
      <c r="D28" s="22" t="s">
        <v>46</v>
      </c>
      <c r="E28" s="91">
        <v>20000</v>
      </c>
      <c r="F28" s="91">
        <f t="shared" si="0"/>
        <v>160000</v>
      </c>
    </row>
    <row r="29" spans="1:6" ht="12.75">
      <c r="A29" s="104" t="s">
        <v>47</v>
      </c>
      <c r="B29" s="2" t="s">
        <v>48</v>
      </c>
      <c r="C29" s="14">
        <v>30000</v>
      </c>
      <c r="D29" s="22" t="s">
        <v>49</v>
      </c>
      <c r="E29" s="91">
        <v>250</v>
      </c>
      <c r="F29" s="91">
        <f t="shared" si="0"/>
        <v>7500000</v>
      </c>
    </row>
    <row r="30" spans="1:6" ht="12.75" customHeight="1">
      <c r="A30" s="3" t="s">
        <v>50</v>
      </c>
      <c r="B30" s="4"/>
      <c r="C30" s="4"/>
      <c r="D30" s="4"/>
      <c r="E30" s="92"/>
      <c r="F30" s="92">
        <f>SUM(F20:F29)</f>
        <v>8560000</v>
      </c>
    </row>
    <row r="31" spans="1:6" ht="12" customHeight="1">
      <c r="A31" s="36"/>
      <c r="B31" s="38"/>
      <c r="C31" s="38"/>
      <c r="D31" s="38"/>
      <c r="E31" s="40"/>
      <c r="F31" s="40"/>
    </row>
    <row r="32" spans="1:6" ht="12" customHeight="1">
      <c r="A32" s="126" t="s">
        <v>51</v>
      </c>
      <c r="B32" s="127"/>
      <c r="C32" s="127"/>
      <c r="D32" s="127"/>
      <c r="E32" s="127"/>
      <c r="F32" s="128"/>
    </row>
    <row r="33" spans="1:250" ht="24" customHeight="1">
      <c r="A33" s="41" t="s">
        <v>25</v>
      </c>
      <c r="B33" s="42" t="s">
        <v>26</v>
      </c>
      <c r="C33" s="42" t="s">
        <v>27</v>
      </c>
      <c r="D33" s="41" t="s">
        <v>28</v>
      </c>
      <c r="E33" s="42" t="s">
        <v>29</v>
      </c>
      <c r="F33" s="41" t="s">
        <v>30</v>
      </c>
    </row>
    <row r="34" spans="1:250" ht="12" customHeight="1">
      <c r="A34" s="43" t="s">
        <v>52</v>
      </c>
      <c r="B34" s="44" t="s">
        <v>53</v>
      </c>
      <c r="C34" s="44"/>
      <c r="D34" s="44"/>
      <c r="E34" s="93"/>
      <c r="F34" s="93">
        <v>0</v>
      </c>
    </row>
    <row r="35" spans="1:250" ht="12" customHeight="1">
      <c r="A35" s="5" t="s">
        <v>54</v>
      </c>
      <c r="B35" s="6"/>
      <c r="C35" s="6"/>
      <c r="D35" s="6"/>
      <c r="E35" s="94"/>
      <c r="F35" s="94">
        <f>SUM(F34)</f>
        <v>0</v>
      </c>
    </row>
    <row r="36" spans="1:250" ht="12" customHeight="1">
      <c r="A36" s="45"/>
      <c r="B36" s="46"/>
      <c r="C36" s="46"/>
      <c r="D36" s="46"/>
      <c r="E36" s="47"/>
      <c r="F36" s="47"/>
    </row>
    <row r="37" spans="1:250" ht="12" customHeight="1">
      <c r="A37" s="126" t="s">
        <v>55</v>
      </c>
      <c r="B37" s="127"/>
      <c r="C37" s="127"/>
      <c r="D37" s="127"/>
      <c r="E37" s="127"/>
      <c r="F37" s="128"/>
    </row>
    <row r="38" spans="1:250" ht="24" customHeight="1">
      <c r="A38" s="48" t="s">
        <v>25</v>
      </c>
      <c r="B38" s="48" t="s">
        <v>26</v>
      </c>
      <c r="C38" s="48" t="s">
        <v>27</v>
      </c>
      <c r="D38" s="48" t="s">
        <v>28</v>
      </c>
      <c r="E38" s="49" t="s">
        <v>29</v>
      </c>
      <c r="F38" s="48" t="s">
        <v>30</v>
      </c>
    </row>
    <row r="39" spans="1:250" ht="12.75" customHeight="1">
      <c r="A39" s="22" t="s">
        <v>52</v>
      </c>
      <c r="B39" s="2" t="s">
        <v>56</v>
      </c>
      <c r="C39" s="14"/>
      <c r="D39" s="15"/>
      <c r="E39" s="91"/>
      <c r="F39" s="91">
        <f t="shared" ref="F39" si="1">(C39*E39)</f>
        <v>0</v>
      </c>
    </row>
    <row r="40" spans="1:250" ht="12.75" customHeight="1">
      <c r="A40" s="5" t="s">
        <v>57</v>
      </c>
      <c r="B40" s="6"/>
      <c r="C40" s="6"/>
      <c r="D40" s="6"/>
      <c r="E40" s="94"/>
      <c r="F40" s="94">
        <f>SUM(F39:F39)</f>
        <v>0</v>
      </c>
    </row>
    <row r="41" spans="1:250" ht="12" customHeight="1">
      <c r="A41" s="45"/>
      <c r="B41" s="46"/>
      <c r="C41" s="46"/>
      <c r="D41" s="46"/>
      <c r="E41" s="47"/>
      <c r="F41" s="47"/>
    </row>
    <row r="42" spans="1:250" ht="12" customHeight="1">
      <c r="A42" s="126" t="s">
        <v>58</v>
      </c>
      <c r="B42" s="127"/>
      <c r="C42" s="127"/>
      <c r="D42" s="127"/>
      <c r="E42" s="127"/>
      <c r="F42" s="128"/>
    </row>
    <row r="43" spans="1:250" ht="24" customHeight="1">
      <c r="A43" s="49" t="s">
        <v>59</v>
      </c>
      <c r="B43" s="49" t="s">
        <v>60</v>
      </c>
      <c r="C43" s="49" t="s">
        <v>61</v>
      </c>
      <c r="D43" s="49" t="s">
        <v>28</v>
      </c>
      <c r="E43" s="49" t="s">
        <v>29</v>
      </c>
      <c r="F43" s="49" t="s">
        <v>30</v>
      </c>
    </row>
    <row r="44" spans="1:250" s="115" customFormat="1" ht="12.75" customHeight="1">
      <c r="A44" s="142" t="s">
        <v>62</v>
      </c>
      <c r="B44" s="143"/>
      <c r="C44" s="143"/>
      <c r="D44" s="143"/>
      <c r="E44" s="143"/>
      <c r="F44" s="14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  <c r="CY44" s="114"/>
      <c r="CZ44" s="114"/>
      <c r="DA44" s="114"/>
      <c r="DB44" s="114"/>
      <c r="DC44" s="114"/>
      <c r="DD44" s="114"/>
      <c r="DE44" s="114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4"/>
      <c r="DQ44" s="114"/>
      <c r="DR44" s="114"/>
      <c r="DS44" s="114"/>
      <c r="DT44" s="114"/>
      <c r="DU44" s="114"/>
      <c r="DV44" s="114"/>
      <c r="DW44" s="114"/>
      <c r="DX44" s="114"/>
      <c r="DY44" s="114"/>
      <c r="DZ44" s="114"/>
      <c r="EA44" s="114"/>
      <c r="EB44" s="114"/>
      <c r="EC44" s="114"/>
      <c r="ED44" s="114"/>
      <c r="EE44" s="114"/>
      <c r="EF44" s="114"/>
      <c r="EG44" s="114"/>
      <c r="EH44" s="114"/>
      <c r="EI44" s="114"/>
      <c r="EJ44" s="114"/>
      <c r="EK44" s="114"/>
      <c r="EL44" s="114"/>
      <c r="EM44" s="114"/>
      <c r="EN44" s="114"/>
      <c r="EO44" s="114"/>
      <c r="EP44" s="114"/>
      <c r="EQ44" s="114"/>
      <c r="ER44" s="114"/>
      <c r="ES44" s="114"/>
      <c r="ET44" s="114"/>
      <c r="EU44" s="114"/>
      <c r="EV44" s="114"/>
      <c r="EW44" s="114"/>
      <c r="EX44" s="114"/>
      <c r="EY44" s="114"/>
      <c r="EZ44" s="114"/>
      <c r="FA44" s="114"/>
      <c r="FB44" s="114"/>
      <c r="FC44" s="114"/>
      <c r="FD44" s="114"/>
      <c r="FE44" s="114"/>
      <c r="FF44" s="114"/>
      <c r="FG44" s="114"/>
      <c r="FH44" s="114"/>
      <c r="FI44" s="114"/>
      <c r="FJ44" s="114"/>
      <c r="FK44" s="114"/>
      <c r="FL44" s="114"/>
      <c r="FM44" s="114"/>
      <c r="FN44" s="114"/>
      <c r="FO44" s="114"/>
      <c r="FP44" s="114"/>
      <c r="FQ44" s="114"/>
      <c r="FR44" s="114"/>
      <c r="FS44" s="114"/>
      <c r="FT44" s="114"/>
      <c r="FU44" s="114"/>
      <c r="FV44" s="114"/>
      <c r="FW44" s="114"/>
      <c r="FX44" s="114"/>
      <c r="FY44" s="114"/>
      <c r="FZ44" s="114"/>
      <c r="GA44" s="114"/>
      <c r="GB44" s="114"/>
      <c r="GC44" s="114"/>
      <c r="GD44" s="114"/>
      <c r="GE44" s="114"/>
      <c r="GF44" s="114"/>
      <c r="GG44" s="114"/>
      <c r="GH44" s="114"/>
      <c r="GI44" s="114"/>
      <c r="GJ44" s="114"/>
      <c r="GK44" s="114"/>
      <c r="GL44" s="114"/>
      <c r="GM44" s="114"/>
      <c r="GN44" s="114"/>
      <c r="GO44" s="114"/>
      <c r="GP44" s="114"/>
      <c r="GQ44" s="114"/>
      <c r="GR44" s="114"/>
      <c r="GS44" s="114"/>
      <c r="GT44" s="114"/>
      <c r="GU44" s="114"/>
      <c r="GV44" s="114"/>
      <c r="GW44" s="114"/>
      <c r="GX44" s="114"/>
      <c r="GY44" s="114"/>
      <c r="GZ44" s="114"/>
      <c r="HA44" s="114"/>
      <c r="HB44" s="114"/>
      <c r="HC44" s="114"/>
      <c r="HD44" s="114"/>
      <c r="HE44" s="114"/>
      <c r="HF44" s="114"/>
      <c r="HG44" s="114"/>
      <c r="HH44" s="114"/>
      <c r="HI44" s="114"/>
      <c r="HJ44" s="114"/>
      <c r="HK44" s="114"/>
      <c r="HL44" s="114"/>
      <c r="HM44" s="114"/>
      <c r="HN44" s="114"/>
      <c r="HO44" s="114"/>
      <c r="HP44" s="114"/>
      <c r="HQ44" s="114"/>
      <c r="HR44" s="114"/>
      <c r="HS44" s="114"/>
      <c r="HT44" s="114"/>
      <c r="HU44" s="114"/>
      <c r="HV44" s="114"/>
      <c r="HW44" s="114"/>
      <c r="HX44" s="114"/>
      <c r="HY44" s="114"/>
      <c r="HZ44" s="114"/>
      <c r="IA44" s="114"/>
      <c r="IB44" s="114"/>
      <c r="IC44" s="114"/>
      <c r="ID44" s="114"/>
      <c r="IE44" s="114"/>
      <c r="IF44" s="114"/>
      <c r="IG44" s="114"/>
      <c r="IH44" s="114"/>
      <c r="II44" s="114"/>
      <c r="IJ44" s="114"/>
      <c r="IK44" s="114"/>
      <c r="IL44" s="114"/>
      <c r="IM44" s="114"/>
      <c r="IN44" s="114"/>
      <c r="IO44" s="114"/>
      <c r="IP44" s="114"/>
    </row>
    <row r="45" spans="1:250" s="115" customFormat="1" ht="12.75" customHeight="1">
      <c r="A45" s="105" t="s">
        <v>63</v>
      </c>
      <c r="B45" s="116" t="s">
        <v>64</v>
      </c>
      <c r="C45" s="117">
        <v>200</v>
      </c>
      <c r="D45" s="118" t="s">
        <v>65</v>
      </c>
      <c r="E45" s="113">
        <v>1440</v>
      </c>
      <c r="F45" s="113">
        <f t="shared" ref="F45:F47" si="2">(C45*E45)</f>
        <v>288000</v>
      </c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114"/>
      <c r="CI45" s="114"/>
      <c r="CJ45" s="114"/>
      <c r="CK45" s="114"/>
      <c r="CL45" s="114"/>
      <c r="CM45" s="114"/>
      <c r="CN45" s="114"/>
      <c r="CO45" s="114"/>
      <c r="CP45" s="114"/>
      <c r="CQ45" s="114"/>
      <c r="CR45" s="114"/>
      <c r="CS45" s="114"/>
      <c r="CT45" s="114"/>
      <c r="CU45" s="114"/>
      <c r="CV45" s="114"/>
      <c r="CW45" s="114"/>
      <c r="CX45" s="114"/>
      <c r="CY45" s="114"/>
      <c r="CZ45" s="114"/>
      <c r="DA45" s="114"/>
      <c r="DB45" s="114"/>
      <c r="DC45" s="114"/>
      <c r="DD45" s="114"/>
      <c r="DE45" s="114"/>
      <c r="DF45" s="114"/>
      <c r="DG45" s="114"/>
      <c r="DH45" s="114"/>
      <c r="DI45" s="114"/>
      <c r="DJ45" s="114"/>
      <c r="DK45" s="114"/>
      <c r="DL45" s="114"/>
      <c r="DM45" s="114"/>
      <c r="DN45" s="114"/>
      <c r="DO45" s="114"/>
      <c r="DP45" s="114"/>
      <c r="DQ45" s="114"/>
      <c r="DR45" s="114"/>
      <c r="DS45" s="114"/>
      <c r="DT45" s="114"/>
      <c r="DU45" s="114"/>
      <c r="DV45" s="114"/>
      <c r="DW45" s="114"/>
      <c r="DX45" s="114"/>
      <c r="DY45" s="114"/>
      <c r="DZ45" s="114"/>
      <c r="EA45" s="114"/>
      <c r="EB45" s="114"/>
      <c r="EC45" s="114"/>
      <c r="ED45" s="114"/>
      <c r="EE45" s="114"/>
      <c r="EF45" s="114"/>
      <c r="EG45" s="114"/>
      <c r="EH45" s="114"/>
      <c r="EI45" s="114"/>
      <c r="EJ45" s="114"/>
      <c r="EK45" s="114"/>
      <c r="EL45" s="114"/>
      <c r="EM45" s="114"/>
      <c r="EN45" s="114"/>
      <c r="EO45" s="114"/>
      <c r="EP45" s="114"/>
      <c r="EQ45" s="114"/>
      <c r="ER45" s="114"/>
      <c r="ES45" s="114"/>
      <c r="ET45" s="114"/>
      <c r="EU45" s="114"/>
      <c r="EV45" s="114"/>
      <c r="EW45" s="114"/>
      <c r="EX45" s="114"/>
      <c r="EY45" s="114"/>
      <c r="EZ45" s="114"/>
      <c r="FA45" s="114"/>
      <c r="FB45" s="114"/>
      <c r="FC45" s="114"/>
      <c r="FD45" s="114"/>
      <c r="FE45" s="114"/>
      <c r="FF45" s="114"/>
      <c r="FG45" s="114"/>
      <c r="FH45" s="114"/>
      <c r="FI45" s="114"/>
      <c r="FJ45" s="114"/>
      <c r="FK45" s="114"/>
      <c r="FL45" s="114"/>
      <c r="FM45" s="114"/>
      <c r="FN45" s="114"/>
      <c r="FO45" s="114"/>
      <c r="FP45" s="114"/>
      <c r="FQ45" s="114"/>
      <c r="FR45" s="114"/>
      <c r="FS45" s="114"/>
      <c r="FT45" s="114"/>
      <c r="FU45" s="114"/>
      <c r="FV45" s="114"/>
      <c r="FW45" s="114"/>
      <c r="FX45" s="114"/>
      <c r="FY45" s="114"/>
      <c r="FZ45" s="114"/>
      <c r="GA45" s="114"/>
      <c r="GB45" s="114"/>
      <c r="GC45" s="114"/>
      <c r="GD45" s="114"/>
      <c r="GE45" s="114"/>
      <c r="GF45" s="114"/>
      <c r="GG45" s="114"/>
      <c r="GH45" s="114"/>
      <c r="GI45" s="114"/>
      <c r="GJ45" s="114"/>
      <c r="GK45" s="114"/>
      <c r="GL45" s="114"/>
      <c r="GM45" s="114"/>
      <c r="GN45" s="114"/>
      <c r="GO45" s="114"/>
      <c r="GP45" s="114"/>
      <c r="GQ45" s="114"/>
      <c r="GR45" s="114"/>
      <c r="GS45" s="114"/>
      <c r="GT45" s="114"/>
      <c r="GU45" s="114"/>
      <c r="GV45" s="114"/>
      <c r="GW45" s="114"/>
      <c r="GX45" s="114"/>
      <c r="GY45" s="114"/>
      <c r="GZ45" s="114"/>
      <c r="HA45" s="114"/>
      <c r="HB45" s="114"/>
      <c r="HC45" s="114"/>
      <c r="HD45" s="114"/>
      <c r="HE45" s="114"/>
      <c r="HF45" s="114"/>
      <c r="HG45" s="114"/>
      <c r="HH45" s="114"/>
      <c r="HI45" s="114"/>
      <c r="HJ45" s="114"/>
      <c r="HK45" s="114"/>
      <c r="HL45" s="114"/>
      <c r="HM45" s="114"/>
      <c r="HN45" s="114"/>
      <c r="HO45" s="114"/>
      <c r="HP45" s="114"/>
      <c r="HQ45" s="114"/>
      <c r="HR45" s="114"/>
      <c r="HS45" s="114"/>
      <c r="HT45" s="114"/>
      <c r="HU45" s="114"/>
      <c r="HV45" s="114"/>
      <c r="HW45" s="114"/>
      <c r="HX45" s="114"/>
      <c r="HY45" s="114"/>
      <c r="HZ45" s="114"/>
      <c r="IA45" s="114"/>
      <c r="IB45" s="114"/>
      <c r="IC45" s="114"/>
      <c r="ID45" s="114"/>
      <c r="IE45" s="114"/>
      <c r="IF45" s="114"/>
      <c r="IG45" s="114"/>
      <c r="IH45" s="114"/>
      <c r="II45" s="114"/>
      <c r="IJ45" s="114"/>
      <c r="IK45" s="114"/>
      <c r="IL45" s="114"/>
      <c r="IM45" s="114"/>
      <c r="IN45" s="114"/>
      <c r="IO45" s="114"/>
      <c r="IP45" s="114"/>
    </row>
    <row r="46" spans="1:250" s="115" customFormat="1" ht="12.75" customHeight="1">
      <c r="A46" s="105" t="s">
        <v>66</v>
      </c>
      <c r="B46" s="116" t="s">
        <v>64</v>
      </c>
      <c r="C46" s="117">
        <v>150</v>
      </c>
      <c r="D46" s="118" t="s">
        <v>67</v>
      </c>
      <c r="E46" s="113">
        <v>1280</v>
      </c>
      <c r="F46" s="113">
        <f t="shared" si="2"/>
        <v>192000</v>
      </c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  <c r="CE46" s="114"/>
      <c r="CF46" s="114"/>
      <c r="CG46" s="114"/>
      <c r="CH46" s="114"/>
      <c r="CI46" s="114"/>
      <c r="CJ46" s="114"/>
      <c r="CK46" s="114"/>
      <c r="CL46" s="114"/>
      <c r="CM46" s="114"/>
      <c r="CN46" s="114"/>
      <c r="CO46" s="114"/>
      <c r="CP46" s="114"/>
      <c r="CQ46" s="114"/>
      <c r="CR46" s="114"/>
      <c r="CS46" s="114"/>
      <c r="CT46" s="114"/>
      <c r="CU46" s="114"/>
      <c r="CV46" s="114"/>
      <c r="CW46" s="114"/>
      <c r="CX46" s="114"/>
      <c r="CY46" s="114"/>
      <c r="CZ46" s="114"/>
      <c r="DA46" s="114"/>
      <c r="DB46" s="114"/>
      <c r="DC46" s="114"/>
      <c r="DD46" s="114"/>
      <c r="DE46" s="114"/>
      <c r="DF46" s="114"/>
      <c r="DG46" s="114"/>
      <c r="DH46" s="114"/>
      <c r="DI46" s="114"/>
      <c r="DJ46" s="114"/>
      <c r="DK46" s="114"/>
      <c r="DL46" s="114"/>
      <c r="DM46" s="114"/>
      <c r="DN46" s="114"/>
      <c r="DO46" s="114"/>
      <c r="DP46" s="114"/>
      <c r="DQ46" s="114"/>
      <c r="DR46" s="114"/>
      <c r="DS46" s="114"/>
      <c r="DT46" s="114"/>
      <c r="DU46" s="114"/>
      <c r="DV46" s="114"/>
      <c r="DW46" s="114"/>
      <c r="DX46" s="114"/>
      <c r="DY46" s="114"/>
      <c r="DZ46" s="114"/>
      <c r="EA46" s="114"/>
      <c r="EB46" s="114"/>
      <c r="EC46" s="114"/>
      <c r="ED46" s="114"/>
      <c r="EE46" s="114"/>
      <c r="EF46" s="114"/>
      <c r="EG46" s="114"/>
      <c r="EH46" s="114"/>
      <c r="EI46" s="114"/>
      <c r="EJ46" s="114"/>
      <c r="EK46" s="114"/>
      <c r="EL46" s="114"/>
      <c r="EM46" s="114"/>
      <c r="EN46" s="114"/>
      <c r="EO46" s="114"/>
      <c r="EP46" s="114"/>
      <c r="EQ46" s="114"/>
      <c r="ER46" s="114"/>
      <c r="ES46" s="114"/>
      <c r="ET46" s="114"/>
      <c r="EU46" s="114"/>
      <c r="EV46" s="114"/>
      <c r="EW46" s="114"/>
      <c r="EX46" s="114"/>
      <c r="EY46" s="114"/>
      <c r="EZ46" s="114"/>
      <c r="FA46" s="114"/>
      <c r="FB46" s="114"/>
      <c r="FC46" s="114"/>
      <c r="FD46" s="114"/>
      <c r="FE46" s="114"/>
      <c r="FF46" s="114"/>
      <c r="FG46" s="114"/>
      <c r="FH46" s="114"/>
      <c r="FI46" s="114"/>
      <c r="FJ46" s="114"/>
      <c r="FK46" s="114"/>
      <c r="FL46" s="114"/>
      <c r="FM46" s="114"/>
      <c r="FN46" s="114"/>
      <c r="FO46" s="114"/>
      <c r="FP46" s="114"/>
      <c r="FQ46" s="114"/>
      <c r="FR46" s="114"/>
      <c r="FS46" s="114"/>
      <c r="FT46" s="114"/>
      <c r="FU46" s="114"/>
      <c r="FV46" s="114"/>
      <c r="FW46" s="114"/>
      <c r="FX46" s="114"/>
      <c r="FY46" s="114"/>
      <c r="FZ46" s="114"/>
      <c r="GA46" s="114"/>
      <c r="GB46" s="114"/>
      <c r="GC46" s="114"/>
      <c r="GD46" s="114"/>
      <c r="GE46" s="114"/>
      <c r="GF46" s="114"/>
      <c r="GG46" s="114"/>
      <c r="GH46" s="114"/>
      <c r="GI46" s="114"/>
      <c r="GJ46" s="114"/>
      <c r="GK46" s="114"/>
      <c r="GL46" s="114"/>
      <c r="GM46" s="114"/>
      <c r="GN46" s="114"/>
      <c r="GO46" s="114"/>
      <c r="GP46" s="114"/>
      <c r="GQ46" s="114"/>
      <c r="GR46" s="114"/>
      <c r="GS46" s="114"/>
      <c r="GT46" s="114"/>
      <c r="GU46" s="114"/>
      <c r="GV46" s="114"/>
      <c r="GW46" s="114"/>
      <c r="GX46" s="114"/>
      <c r="GY46" s="114"/>
      <c r="GZ46" s="114"/>
      <c r="HA46" s="114"/>
      <c r="HB46" s="114"/>
      <c r="HC46" s="114"/>
      <c r="HD46" s="114"/>
      <c r="HE46" s="114"/>
      <c r="HF46" s="114"/>
      <c r="HG46" s="114"/>
      <c r="HH46" s="114"/>
      <c r="HI46" s="114"/>
      <c r="HJ46" s="114"/>
      <c r="HK46" s="114"/>
      <c r="HL46" s="114"/>
      <c r="HM46" s="114"/>
      <c r="HN46" s="114"/>
      <c r="HO46" s="114"/>
      <c r="HP46" s="114"/>
      <c r="HQ46" s="114"/>
      <c r="HR46" s="114"/>
      <c r="HS46" s="114"/>
      <c r="HT46" s="114"/>
      <c r="HU46" s="114"/>
      <c r="HV46" s="114"/>
      <c r="HW46" s="114"/>
      <c r="HX46" s="114"/>
      <c r="HY46" s="114"/>
      <c r="HZ46" s="114"/>
      <c r="IA46" s="114"/>
      <c r="IB46" s="114"/>
      <c r="IC46" s="114"/>
      <c r="ID46" s="114"/>
      <c r="IE46" s="114"/>
      <c r="IF46" s="114"/>
      <c r="IG46" s="114"/>
      <c r="IH46" s="114"/>
      <c r="II46" s="114"/>
      <c r="IJ46" s="114"/>
      <c r="IK46" s="114"/>
      <c r="IL46" s="114"/>
      <c r="IM46" s="114"/>
      <c r="IN46" s="114"/>
      <c r="IO46" s="114"/>
      <c r="IP46" s="114"/>
    </row>
    <row r="47" spans="1:250" s="115" customFormat="1" ht="12.75" customHeight="1">
      <c r="A47" s="105" t="s">
        <v>68</v>
      </c>
      <c r="B47" s="116" t="s">
        <v>64</v>
      </c>
      <c r="C47" s="117">
        <v>200</v>
      </c>
      <c r="D47" s="118" t="s">
        <v>69</v>
      </c>
      <c r="E47" s="113">
        <v>1400</v>
      </c>
      <c r="F47" s="113">
        <f t="shared" si="2"/>
        <v>280000</v>
      </c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14"/>
      <c r="CP47" s="114"/>
      <c r="CQ47" s="114"/>
      <c r="CR47" s="114"/>
      <c r="CS47" s="114"/>
      <c r="CT47" s="114"/>
      <c r="CU47" s="114"/>
      <c r="CV47" s="114"/>
      <c r="CW47" s="114"/>
      <c r="CX47" s="114"/>
      <c r="CY47" s="114"/>
      <c r="CZ47" s="114"/>
      <c r="DA47" s="114"/>
      <c r="DB47" s="114"/>
      <c r="DC47" s="114"/>
      <c r="DD47" s="114"/>
      <c r="DE47" s="114"/>
      <c r="DF47" s="114"/>
      <c r="DG47" s="114"/>
      <c r="DH47" s="114"/>
      <c r="DI47" s="114"/>
      <c r="DJ47" s="114"/>
      <c r="DK47" s="114"/>
      <c r="DL47" s="114"/>
      <c r="DM47" s="114"/>
      <c r="DN47" s="114"/>
      <c r="DO47" s="114"/>
      <c r="DP47" s="114"/>
      <c r="DQ47" s="114"/>
      <c r="DR47" s="114"/>
      <c r="DS47" s="114"/>
      <c r="DT47" s="114"/>
      <c r="DU47" s="114"/>
      <c r="DV47" s="114"/>
      <c r="DW47" s="114"/>
      <c r="DX47" s="114"/>
      <c r="DY47" s="114"/>
      <c r="DZ47" s="114"/>
      <c r="EA47" s="114"/>
      <c r="EB47" s="114"/>
      <c r="EC47" s="114"/>
      <c r="ED47" s="114"/>
      <c r="EE47" s="114"/>
      <c r="EF47" s="114"/>
      <c r="EG47" s="114"/>
      <c r="EH47" s="114"/>
      <c r="EI47" s="114"/>
      <c r="EJ47" s="114"/>
      <c r="EK47" s="114"/>
      <c r="EL47" s="114"/>
      <c r="EM47" s="114"/>
      <c r="EN47" s="114"/>
      <c r="EO47" s="114"/>
      <c r="EP47" s="114"/>
      <c r="EQ47" s="114"/>
      <c r="ER47" s="114"/>
      <c r="ES47" s="114"/>
      <c r="ET47" s="114"/>
      <c r="EU47" s="114"/>
      <c r="EV47" s="114"/>
      <c r="EW47" s="114"/>
      <c r="EX47" s="114"/>
      <c r="EY47" s="114"/>
      <c r="EZ47" s="114"/>
      <c r="FA47" s="114"/>
      <c r="FB47" s="114"/>
      <c r="FC47" s="114"/>
      <c r="FD47" s="114"/>
      <c r="FE47" s="114"/>
      <c r="FF47" s="114"/>
      <c r="FG47" s="114"/>
      <c r="FH47" s="114"/>
      <c r="FI47" s="114"/>
      <c r="FJ47" s="114"/>
      <c r="FK47" s="114"/>
      <c r="FL47" s="114"/>
      <c r="FM47" s="114"/>
      <c r="FN47" s="114"/>
      <c r="FO47" s="114"/>
      <c r="FP47" s="114"/>
      <c r="FQ47" s="114"/>
      <c r="FR47" s="114"/>
      <c r="FS47" s="114"/>
      <c r="FT47" s="114"/>
      <c r="FU47" s="114"/>
      <c r="FV47" s="114"/>
      <c r="FW47" s="114"/>
      <c r="FX47" s="114"/>
      <c r="FY47" s="114"/>
      <c r="FZ47" s="114"/>
      <c r="GA47" s="114"/>
      <c r="GB47" s="114"/>
      <c r="GC47" s="114"/>
      <c r="GD47" s="114"/>
      <c r="GE47" s="114"/>
      <c r="GF47" s="114"/>
      <c r="GG47" s="114"/>
      <c r="GH47" s="114"/>
      <c r="GI47" s="114"/>
      <c r="GJ47" s="114"/>
      <c r="GK47" s="114"/>
      <c r="GL47" s="114"/>
      <c r="GM47" s="114"/>
      <c r="GN47" s="114"/>
      <c r="GO47" s="114"/>
      <c r="GP47" s="114"/>
      <c r="GQ47" s="114"/>
      <c r="GR47" s="114"/>
      <c r="GS47" s="114"/>
      <c r="GT47" s="114"/>
      <c r="GU47" s="114"/>
      <c r="GV47" s="114"/>
      <c r="GW47" s="114"/>
      <c r="GX47" s="114"/>
      <c r="GY47" s="114"/>
      <c r="GZ47" s="114"/>
      <c r="HA47" s="114"/>
      <c r="HB47" s="114"/>
      <c r="HC47" s="114"/>
      <c r="HD47" s="114"/>
      <c r="HE47" s="114"/>
      <c r="HF47" s="114"/>
      <c r="HG47" s="114"/>
      <c r="HH47" s="114"/>
      <c r="HI47" s="114"/>
      <c r="HJ47" s="114"/>
      <c r="HK47" s="114"/>
      <c r="HL47" s="114"/>
      <c r="HM47" s="114"/>
      <c r="HN47" s="114"/>
      <c r="HO47" s="114"/>
      <c r="HP47" s="114"/>
      <c r="HQ47" s="114"/>
      <c r="HR47" s="114"/>
      <c r="HS47" s="114"/>
      <c r="HT47" s="114"/>
      <c r="HU47" s="114"/>
      <c r="HV47" s="114"/>
      <c r="HW47" s="114"/>
      <c r="HX47" s="114"/>
      <c r="HY47" s="114"/>
      <c r="HZ47" s="114"/>
      <c r="IA47" s="114"/>
      <c r="IB47" s="114"/>
      <c r="IC47" s="114"/>
      <c r="ID47" s="114"/>
      <c r="IE47" s="114"/>
      <c r="IF47" s="114"/>
      <c r="IG47" s="114"/>
      <c r="IH47" s="114"/>
      <c r="II47" s="114"/>
      <c r="IJ47" s="114"/>
      <c r="IK47" s="114"/>
      <c r="IL47" s="114"/>
      <c r="IM47" s="114"/>
      <c r="IN47" s="114"/>
      <c r="IO47" s="114"/>
      <c r="IP47" s="114"/>
    </row>
    <row r="48" spans="1:250" s="115" customFormat="1" ht="12.75" customHeight="1">
      <c r="A48" s="133" t="s">
        <v>70</v>
      </c>
      <c r="B48" s="134"/>
      <c r="C48" s="134"/>
      <c r="D48" s="134"/>
      <c r="E48" s="134"/>
      <c r="F48" s="135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4"/>
      <c r="CU48" s="114"/>
      <c r="CV48" s="114"/>
      <c r="CW48" s="114"/>
      <c r="CX48" s="114"/>
      <c r="CY48" s="114"/>
      <c r="CZ48" s="114"/>
      <c r="DA48" s="114"/>
      <c r="DB48" s="114"/>
      <c r="DC48" s="114"/>
      <c r="DD48" s="114"/>
      <c r="DE48" s="114"/>
      <c r="DF48" s="114"/>
      <c r="DG48" s="114"/>
      <c r="DH48" s="114"/>
      <c r="DI48" s="114"/>
      <c r="DJ48" s="114"/>
      <c r="DK48" s="114"/>
      <c r="DL48" s="114"/>
      <c r="DM48" s="114"/>
      <c r="DN48" s="114"/>
      <c r="DO48" s="114"/>
      <c r="DP48" s="114"/>
      <c r="DQ48" s="114"/>
      <c r="DR48" s="114"/>
      <c r="DS48" s="114"/>
      <c r="DT48" s="114"/>
      <c r="DU48" s="114"/>
      <c r="DV48" s="114"/>
      <c r="DW48" s="114"/>
      <c r="DX48" s="114"/>
      <c r="DY48" s="114"/>
      <c r="DZ48" s="114"/>
      <c r="EA48" s="114"/>
      <c r="EB48" s="114"/>
      <c r="EC48" s="114"/>
      <c r="ED48" s="114"/>
      <c r="EE48" s="114"/>
      <c r="EF48" s="114"/>
      <c r="EG48" s="114"/>
      <c r="EH48" s="114"/>
      <c r="EI48" s="114"/>
      <c r="EJ48" s="114"/>
      <c r="EK48" s="114"/>
      <c r="EL48" s="114"/>
      <c r="EM48" s="114"/>
      <c r="EN48" s="114"/>
      <c r="EO48" s="114"/>
      <c r="EP48" s="114"/>
      <c r="EQ48" s="114"/>
      <c r="ER48" s="114"/>
      <c r="ES48" s="114"/>
      <c r="ET48" s="114"/>
      <c r="EU48" s="114"/>
      <c r="EV48" s="114"/>
      <c r="EW48" s="114"/>
      <c r="EX48" s="114"/>
      <c r="EY48" s="114"/>
      <c r="EZ48" s="114"/>
      <c r="FA48" s="114"/>
      <c r="FB48" s="114"/>
      <c r="FC48" s="114"/>
      <c r="FD48" s="114"/>
      <c r="FE48" s="114"/>
      <c r="FF48" s="114"/>
      <c r="FG48" s="114"/>
      <c r="FH48" s="114"/>
      <c r="FI48" s="114"/>
      <c r="FJ48" s="114"/>
      <c r="FK48" s="114"/>
      <c r="FL48" s="114"/>
      <c r="FM48" s="114"/>
      <c r="FN48" s="114"/>
      <c r="FO48" s="114"/>
      <c r="FP48" s="114"/>
      <c r="FQ48" s="114"/>
      <c r="FR48" s="114"/>
      <c r="FS48" s="114"/>
      <c r="FT48" s="114"/>
      <c r="FU48" s="114"/>
      <c r="FV48" s="114"/>
      <c r="FW48" s="114"/>
      <c r="FX48" s="114"/>
      <c r="FY48" s="114"/>
      <c r="FZ48" s="114"/>
      <c r="GA48" s="114"/>
      <c r="GB48" s="114"/>
      <c r="GC48" s="114"/>
      <c r="GD48" s="114"/>
      <c r="GE48" s="114"/>
      <c r="GF48" s="114"/>
      <c r="GG48" s="114"/>
      <c r="GH48" s="114"/>
      <c r="GI48" s="114"/>
      <c r="GJ48" s="114"/>
      <c r="GK48" s="114"/>
      <c r="GL48" s="114"/>
      <c r="GM48" s="114"/>
      <c r="GN48" s="114"/>
      <c r="GO48" s="114"/>
      <c r="GP48" s="114"/>
      <c r="GQ48" s="114"/>
      <c r="GR48" s="114"/>
      <c r="GS48" s="114"/>
      <c r="GT48" s="114"/>
      <c r="GU48" s="114"/>
      <c r="GV48" s="114"/>
      <c r="GW48" s="114"/>
      <c r="GX48" s="114"/>
      <c r="GY48" s="114"/>
      <c r="GZ48" s="114"/>
      <c r="HA48" s="114"/>
      <c r="HB48" s="114"/>
      <c r="HC48" s="114"/>
      <c r="HD48" s="114"/>
      <c r="HE48" s="114"/>
      <c r="HF48" s="114"/>
      <c r="HG48" s="114"/>
      <c r="HH48" s="114"/>
      <c r="HI48" s="114"/>
      <c r="HJ48" s="114"/>
      <c r="HK48" s="114"/>
      <c r="HL48" s="114"/>
      <c r="HM48" s="114"/>
      <c r="HN48" s="114"/>
      <c r="HO48" s="114"/>
      <c r="HP48" s="114"/>
      <c r="HQ48" s="114"/>
      <c r="HR48" s="114"/>
      <c r="HS48" s="114"/>
      <c r="HT48" s="114"/>
      <c r="HU48" s="114"/>
      <c r="HV48" s="114"/>
      <c r="HW48" s="114"/>
      <c r="HX48" s="114"/>
      <c r="HY48" s="114"/>
      <c r="HZ48" s="114"/>
      <c r="IA48" s="114"/>
      <c r="IB48" s="114"/>
      <c r="IC48" s="114"/>
      <c r="ID48" s="114"/>
      <c r="IE48" s="114"/>
      <c r="IF48" s="114"/>
      <c r="IG48" s="114"/>
      <c r="IH48" s="114"/>
      <c r="II48" s="114"/>
      <c r="IJ48" s="114"/>
      <c r="IK48" s="114"/>
      <c r="IL48" s="114"/>
      <c r="IM48" s="114"/>
      <c r="IN48" s="114"/>
      <c r="IO48" s="114"/>
      <c r="IP48" s="114"/>
    </row>
    <row r="49" spans="1:250" s="115" customFormat="1" ht="12.75" customHeight="1">
      <c r="A49" s="105" t="s">
        <v>71</v>
      </c>
      <c r="B49" s="119" t="s">
        <v>72</v>
      </c>
      <c r="C49" s="119">
        <v>0.25</v>
      </c>
      <c r="D49" s="120" t="s">
        <v>73</v>
      </c>
      <c r="E49" s="113">
        <v>35290</v>
      </c>
      <c r="F49" s="113">
        <f>C49*E49</f>
        <v>8822.5</v>
      </c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114"/>
      <c r="CH49" s="114"/>
      <c r="CI49" s="114"/>
      <c r="CJ49" s="114"/>
      <c r="CK49" s="114"/>
      <c r="CL49" s="114"/>
      <c r="CM49" s="114"/>
      <c r="CN49" s="114"/>
      <c r="CO49" s="114"/>
      <c r="CP49" s="114"/>
      <c r="CQ49" s="114"/>
      <c r="CR49" s="114"/>
      <c r="CS49" s="114"/>
      <c r="CT49" s="114"/>
      <c r="CU49" s="114"/>
      <c r="CV49" s="114"/>
      <c r="CW49" s="114"/>
      <c r="CX49" s="114"/>
      <c r="CY49" s="114"/>
      <c r="CZ49" s="114"/>
      <c r="DA49" s="114"/>
      <c r="DB49" s="114"/>
      <c r="DC49" s="114"/>
      <c r="DD49" s="114"/>
      <c r="DE49" s="114"/>
      <c r="DF49" s="114"/>
      <c r="DG49" s="114"/>
      <c r="DH49" s="114"/>
      <c r="DI49" s="114"/>
      <c r="DJ49" s="114"/>
      <c r="DK49" s="114"/>
      <c r="DL49" s="114"/>
      <c r="DM49" s="114"/>
      <c r="DN49" s="114"/>
      <c r="DO49" s="114"/>
      <c r="DP49" s="114"/>
      <c r="DQ49" s="114"/>
      <c r="DR49" s="114"/>
      <c r="DS49" s="114"/>
      <c r="DT49" s="114"/>
      <c r="DU49" s="114"/>
      <c r="DV49" s="114"/>
      <c r="DW49" s="114"/>
      <c r="DX49" s="114"/>
      <c r="DY49" s="114"/>
      <c r="DZ49" s="114"/>
      <c r="EA49" s="114"/>
      <c r="EB49" s="114"/>
      <c r="EC49" s="114"/>
      <c r="ED49" s="114"/>
      <c r="EE49" s="114"/>
      <c r="EF49" s="114"/>
      <c r="EG49" s="114"/>
      <c r="EH49" s="114"/>
      <c r="EI49" s="114"/>
      <c r="EJ49" s="114"/>
      <c r="EK49" s="114"/>
      <c r="EL49" s="114"/>
      <c r="EM49" s="114"/>
      <c r="EN49" s="114"/>
      <c r="EO49" s="114"/>
      <c r="EP49" s="114"/>
      <c r="EQ49" s="114"/>
      <c r="ER49" s="114"/>
      <c r="ES49" s="114"/>
      <c r="ET49" s="114"/>
      <c r="EU49" s="114"/>
      <c r="EV49" s="114"/>
      <c r="EW49" s="114"/>
      <c r="EX49" s="114"/>
      <c r="EY49" s="114"/>
      <c r="EZ49" s="114"/>
      <c r="FA49" s="114"/>
      <c r="FB49" s="114"/>
      <c r="FC49" s="114"/>
      <c r="FD49" s="114"/>
      <c r="FE49" s="114"/>
      <c r="FF49" s="114"/>
      <c r="FG49" s="114"/>
      <c r="FH49" s="114"/>
      <c r="FI49" s="114"/>
      <c r="FJ49" s="114"/>
      <c r="FK49" s="114"/>
      <c r="FL49" s="114"/>
      <c r="FM49" s="114"/>
      <c r="FN49" s="114"/>
      <c r="FO49" s="114"/>
      <c r="FP49" s="114"/>
      <c r="FQ49" s="114"/>
      <c r="FR49" s="114"/>
      <c r="FS49" s="114"/>
      <c r="FT49" s="114"/>
      <c r="FU49" s="114"/>
      <c r="FV49" s="114"/>
      <c r="FW49" s="114"/>
      <c r="FX49" s="114"/>
      <c r="FY49" s="114"/>
      <c r="FZ49" s="114"/>
      <c r="GA49" s="114"/>
      <c r="GB49" s="114"/>
      <c r="GC49" s="114"/>
      <c r="GD49" s="114"/>
      <c r="GE49" s="114"/>
      <c r="GF49" s="114"/>
      <c r="GG49" s="114"/>
      <c r="GH49" s="114"/>
      <c r="GI49" s="114"/>
      <c r="GJ49" s="114"/>
      <c r="GK49" s="114"/>
      <c r="GL49" s="114"/>
      <c r="GM49" s="114"/>
      <c r="GN49" s="114"/>
      <c r="GO49" s="114"/>
      <c r="GP49" s="114"/>
      <c r="GQ49" s="114"/>
      <c r="GR49" s="114"/>
      <c r="GS49" s="114"/>
      <c r="GT49" s="114"/>
      <c r="GU49" s="114"/>
      <c r="GV49" s="114"/>
      <c r="GW49" s="114"/>
      <c r="GX49" s="114"/>
      <c r="GY49" s="114"/>
      <c r="GZ49" s="114"/>
      <c r="HA49" s="114"/>
      <c r="HB49" s="114"/>
      <c r="HC49" s="114"/>
      <c r="HD49" s="114"/>
      <c r="HE49" s="114"/>
      <c r="HF49" s="114"/>
      <c r="HG49" s="114"/>
      <c r="HH49" s="114"/>
      <c r="HI49" s="114"/>
      <c r="HJ49" s="114"/>
      <c r="HK49" s="114"/>
      <c r="HL49" s="114"/>
      <c r="HM49" s="114"/>
      <c r="HN49" s="114"/>
      <c r="HO49" s="114"/>
      <c r="HP49" s="114"/>
      <c r="HQ49" s="114"/>
      <c r="HR49" s="114"/>
      <c r="HS49" s="114"/>
      <c r="HT49" s="114"/>
      <c r="HU49" s="114"/>
      <c r="HV49" s="114"/>
      <c r="HW49" s="114"/>
      <c r="HX49" s="114"/>
      <c r="HY49" s="114"/>
      <c r="HZ49" s="114"/>
      <c r="IA49" s="114"/>
      <c r="IB49" s="114"/>
      <c r="IC49" s="114"/>
      <c r="ID49" s="114"/>
      <c r="IE49" s="114"/>
      <c r="IF49" s="114"/>
      <c r="IG49" s="114"/>
      <c r="IH49" s="114"/>
      <c r="II49" s="114"/>
      <c r="IJ49" s="114"/>
      <c r="IK49" s="114"/>
      <c r="IL49" s="114"/>
      <c r="IM49" s="114"/>
      <c r="IN49" s="114"/>
      <c r="IO49" s="114"/>
      <c r="IP49" s="114"/>
    </row>
    <row r="50" spans="1:250" s="115" customFormat="1" ht="12.75" customHeight="1">
      <c r="A50" s="105" t="s">
        <v>74</v>
      </c>
      <c r="B50" s="119" t="s">
        <v>75</v>
      </c>
      <c r="C50" s="119">
        <v>2</v>
      </c>
      <c r="D50" s="120" t="s">
        <v>73</v>
      </c>
      <c r="E50" s="113">
        <v>20310</v>
      </c>
      <c r="F50" s="113">
        <f t="shared" ref="F50:F51" si="3">C50*E50</f>
        <v>40620</v>
      </c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4"/>
      <c r="CH50" s="114"/>
      <c r="CI50" s="114"/>
      <c r="CJ50" s="114"/>
      <c r="CK50" s="114"/>
      <c r="CL50" s="114"/>
      <c r="CM50" s="114"/>
      <c r="CN50" s="114"/>
      <c r="CO50" s="114"/>
      <c r="CP50" s="114"/>
      <c r="CQ50" s="114"/>
      <c r="CR50" s="114"/>
      <c r="CS50" s="114"/>
      <c r="CT50" s="114"/>
      <c r="CU50" s="114"/>
      <c r="CV50" s="114"/>
      <c r="CW50" s="114"/>
      <c r="CX50" s="114"/>
      <c r="CY50" s="114"/>
      <c r="CZ50" s="114"/>
      <c r="DA50" s="114"/>
      <c r="DB50" s="114"/>
      <c r="DC50" s="114"/>
      <c r="DD50" s="114"/>
      <c r="DE50" s="114"/>
      <c r="DF50" s="114"/>
      <c r="DG50" s="114"/>
      <c r="DH50" s="114"/>
      <c r="DI50" s="114"/>
      <c r="DJ50" s="114"/>
      <c r="DK50" s="114"/>
      <c r="DL50" s="114"/>
      <c r="DM50" s="114"/>
      <c r="DN50" s="114"/>
      <c r="DO50" s="114"/>
      <c r="DP50" s="114"/>
      <c r="DQ50" s="114"/>
      <c r="DR50" s="114"/>
      <c r="DS50" s="114"/>
      <c r="DT50" s="114"/>
      <c r="DU50" s="114"/>
      <c r="DV50" s="114"/>
      <c r="DW50" s="114"/>
      <c r="DX50" s="114"/>
      <c r="DY50" s="114"/>
      <c r="DZ50" s="114"/>
      <c r="EA50" s="114"/>
      <c r="EB50" s="114"/>
      <c r="EC50" s="114"/>
      <c r="ED50" s="114"/>
      <c r="EE50" s="114"/>
      <c r="EF50" s="114"/>
      <c r="EG50" s="114"/>
      <c r="EH50" s="114"/>
      <c r="EI50" s="114"/>
      <c r="EJ50" s="114"/>
      <c r="EK50" s="114"/>
      <c r="EL50" s="114"/>
      <c r="EM50" s="114"/>
      <c r="EN50" s="114"/>
      <c r="EO50" s="114"/>
      <c r="EP50" s="114"/>
      <c r="EQ50" s="114"/>
      <c r="ER50" s="114"/>
      <c r="ES50" s="114"/>
      <c r="ET50" s="114"/>
      <c r="EU50" s="114"/>
      <c r="EV50" s="114"/>
      <c r="EW50" s="114"/>
      <c r="EX50" s="114"/>
      <c r="EY50" s="114"/>
      <c r="EZ50" s="114"/>
      <c r="FA50" s="114"/>
      <c r="FB50" s="114"/>
      <c r="FC50" s="114"/>
      <c r="FD50" s="114"/>
      <c r="FE50" s="114"/>
      <c r="FF50" s="114"/>
      <c r="FG50" s="114"/>
      <c r="FH50" s="114"/>
      <c r="FI50" s="114"/>
      <c r="FJ50" s="114"/>
      <c r="FK50" s="114"/>
      <c r="FL50" s="114"/>
      <c r="FM50" s="114"/>
      <c r="FN50" s="114"/>
      <c r="FO50" s="114"/>
      <c r="FP50" s="114"/>
      <c r="FQ50" s="114"/>
      <c r="FR50" s="114"/>
      <c r="FS50" s="114"/>
      <c r="FT50" s="114"/>
      <c r="FU50" s="114"/>
      <c r="FV50" s="114"/>
      <c r="FW50" s="114"/>
      <c r="FX50" s="114"/>
      <c r="FY50" s="114"/>
      <c r="FZ50" s="114"/>
      <c r="GA50" s="114"/>
      <c r="GB50" s="114"/>
      <c r="GC50" s="114"/>
      <c r="GD50" s="114"/>
      <c r="GE50" s="114"/>
      <c r="GF50" s="114"/>
      <c r="GG50" s="114"/>
      <c r="GH50" s="114"/>
      <c r="GI50" s="114"/>
      <c r="GJ50" s="114"/>
      <c r="GK50" s="114"/>
      <c r="GL50" s="114"/>
      <c r="GM50" s="114"/>
      <c r="GN50" s="114"/>
      <c r="GO50" s="114"/>
      <c r="GP50" s="114"/>
      <c r="GQ50" s="114"/>
      <c r="GR50" s="114"/>
      <c r="GS50" s="114"/>
      <c r="GT50" s="114"/>
      <c r="GU50" s="114"/>
      <c r="GV50" s="114"/>
      <c r="GW50" s="114"/>
      <c r="GX50" s="114"/>
      <c r="GY50" s="114"/>
      <c r="GZ50" s="114"/>
      <c r="HA50" s="114"/>
      <c r="HB50" s="114"/>
      <c r="HC50" s="114"/>
      <c r="HD50" s="114"/>
      <c r="HE50" s="114"/>
      <c r="HF50" s="114"/>
      <c r="HG50" s="114"/>
      <c r="HH50" s="114"/>
      <c r="HI50" s="114"/>
      <c r="HJ50" s="114"/>
      <c r="HK50" s="114"/>
      <c r="HL50" s="114"/>
      <c r="HM50" s="114"/>
      <c r="HN50" s="114"/>
      <c r="HO50" s="114"/>
      <c r="HP50" s="114"/>
      <c r="HQ50" s="114"/>
      <c r="HR50" s="114"/>
      <c r="HS50" s="114"/>
      <c r="HT50" s="114"/>
      <c r="HU50" s="114"/>
      <c r="HV50" s="114"/>
      <c r="HW50" s="114"/>
      <c r="HX50" s="114"/>
      <c r="HY50" s="114"/>
      <c r="HZ50" s="114"/>
      <c r="IA50" s="114"/>
      <c r="IB50" s="114"/>
      <c r="IC50" s="114"/>
      <c r="ID50" s="114"/>
      <c r="IE50" s="114"/>
      <c r="IF50" s="114"/>
      <c r="IG50" s="114"/>
      <c r="IH50" s="114"/>
      <c r="II50" s="114"/>
      <c r="IJ50" s="114"/>
      <c r="IK50" s="114"/>
      <c r="IL50" s="114"/>
      <c r="IM50" s="114"/>
      <c r="IN50" s="114"/>
      <c r="IO50" s="114"/>
      <c r="IP50" s="114"/>
    </row>
    <row r="51" spans="1:250" s="115" customFormat="1" ht="12.75" customHeight="1">
      <c r="A51" s="105" t="s">
        <v>76</v>
      </c>
      <c r="B51" s="116" t="s">
        <v>72</v>
      </c>
      <c r="C51" s="117">
        <v>1</v>
      </c>
      <c r="D51" s="118" t="s">
        <v>77</v>
      </c>
      <c r="E51" s="113">
        <v>26310</v>
      </c>
      <c r="F51" s="113">
        <f t="shared" si="3"/>
        <v>26310</v>
      </c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/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/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114"/>
      <c r="DM51" s="114"/>
      <c r="DN51" s="114"/>
      <c r="DO51" s="114"/>
      <c r="DP51" s="114"/>
      <c r="DQ51" s="114"/>
      <c r="DR51" s="114"/>
      <c r="DS51" s="114"/>
      <c r="DT51" s="114"/>
      <c r="DU51" s="114"/>
      <c r="DV51" s="114"/>
      <c r="DW51" s="114"/>
      <c r="DX51" s="114"/>
      <c r="DY51" s="114"/>
      <c r="DZ51" s="114"/>
      <c r="EA51" s="114"/>
      <c r="EB51" s="114"/>
      <c r="EC51" s="114"/>
      <c r="ED51" s="114"/>
      <c r="EE51" s="114"/>
      <c r="EF51" s="114"/>
      <c r="EG51" s="114"/>
      <c r="EH51" s="114"/>
      <c r="EI51" s="114"/>
      <c r="EJ51" s="114"/>
      <c r="EK51" s="114"/>
      <c r="EL51" s="114"/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/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/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/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/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114"/>
      <c r="ID51" s="114"/>
      <c r="IE51" s="114"/>
      <c r="IF51" s="114"/>
      <c r="IG51" s="114"/>
      <c r="IH51" s="114"/>
      <c r="II51" s="114"/>
      <c r="IJ51" s="114"/>
      <c r="IK51" s="114"/>
      <c r="IL51" s="114"/>
      <c r="IM51" s="114"/>
      <c r="IN51" s="114"/>
      <c r="IO51" s="114"/>
      <c r="IP51" s="114"/>
    </row>
    <row r="52" spans="1:250" s="115" customFormat="1" ht="12.75" customHeight="1">
      <c r="A52" s="133" t="s">
        <v>78</v>
      </c>
      <c r="B52" s="134"/>
      <c r="C52" s="134"/>
      <c r="D52" s="134"/>
      <c r="E52" s="134"/>
      <c r="F52" s="135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114"/>
      <c r="CP52" s="114"/>
      <c r="CQ52" s="114"/>
      <c r="CR52" s="114"/>
      <c r="CS52" s="114"/>
      <c r="CT52" s="114"/>
      <c r="CU52" s="114"/>
      <c r="CV52" s="114"/>
      <c r="CW52" s="114"/>
      <c r="CX52" s="114"/>
      <c r="CY52" s="114"/>
      <c r="CZ52" s="114"/>
      <c r="DA52" s="114"/>
      <c r="DB52" s="114"/>
      <c r="DC52" s="114"/>
      <c r="DD52" s="114"/>
      <c r="DE52" s="114"/>
      <c r="DF52" s="114"/>
      <c r="DG52" s="114"/>
      <c r="DH52" s="114"/>
      <c r="DI52" s="114"/>
      <c r="DJ52" s="114"/>
      <c r="DK52" s="114"/>
      <c r="DL52" s="114"/>
      <c r="DM52" s="114"/>
      <c r="DN52" s="114"/>
      <c r="DO52" s="114"/>
      <c r="DP52" s="114"/>
      <c r="DQ52" s="114"/>
      <c r="DR52" s="114"/>
      <c r="DS52" s="114"/>
      <c r="DT52" s="114"/>
      <c r="DU52" s="114"/>
      <c r="DV52" s="114"/>
      <c r="DW52" s="114"/>
      <c r="DX52" s="114"/>
      <c r="DY52" s="114"/>
      <c r="DZ52" s="114"/>
      <c r="EA52" s="114"/>
      <c r="EB52" s="114"/>
      <c r="EC52" s="114"/>
      <c r="ED52" s="114"/>
      <c r="EE52" s="114"/>
      <c r="EF52" s="114"/>
      <c r="EG52" s="114"/>
      <c r="EH52" s="114"/>
      <c r="EI52" s="114"/>
      <c r="EJ52" s="114"/>
      <c r="EK52" s="114"/>
      <c r="EL52" s="114"/>
      <c r="EM52" s="114"/>
      <c r="EN52" s="114"/>
      <c r="EO52" s="114"/>
      <c r="EP52" s="114"/>
      <c r="EQ52" s="114"/>
      <c r="ER52" s="114"/>
      <c r="ES52" s="114"/>
      <c r="ET52" s="114"/>
      <c r="EU52" s="114"/>
      <c r="EV52" s="114"/>
      <c r="EW52" s="114"/>
      <c r="EX52" s="114"/>
      <c r="EY52" s="114"/>
      <c r="EZ52" s="114"/>
      <c r="FA52" s="114"/>
      <c r="FB52" s="114"/>
      <c r="FC52" s="114"/>
      <c r="FD52" s="114"/>
      <c r="FE52" s="114"/>
      <c r="FF52" s="114"/>
      <c r="FG52" s="114"/>
      <c r="FH52" s="114"/>
      <c r="FI52" s="114"/>
      <c r="FJ52" s="114"/>
      <c r="FK52" s="114"/>
      <c r="FL52" s="114"/>
      <c r="FM52" s="114"/>
      <c r="FN52" s="114"/>
      <c r="FO52" s="114"/>
      <c r="FP52" s="114"/>
      <c r="FQ52" s="114"/>
      <c r="FR52" s="114"/>
      <c r="FS52" s="114"/>
      <c r="FT52" s="114"/>
      <c r="FU52" s="114"/>
      <c r="FV52" s="114"/>
      <c r="FW52" s="114"/>
      <c r="FX52" s="114"/>
      <c r="FY52" s="114"/>
      <c r="FZ52" s="114"/>
      <c r="GA52" s="114"/>
      <c r="GB52" s="114"/>
      <c r="GC52" s="114"/>
      <c r="GD52" s="114"/>
      <c r="GE52" s="114"/>
      <c r="GF52" s="114"/>
      <c r="GG52" s="114"/>
      <c r="GH52" s="114"/>
      <c r="GI52" s="114"/>
      <c r="GJ52" s="114"/>
      <c r="GK52" s="114"/>
      <c r="GL52" s="114"/>
      <c r="GM52" s="114"/>
      <c r="GN52" s="114"/>
      <c r="GO52" s="114"/>
      <c r="GP52" s="114"/>
      <c r="GQ52" s="114"/>
      <c r="GR52" s="114"/>
      <c r="GS52" s="114"/>
      <c r="GT52" s="114"/>
      <c r="GU52" s="114"/>
      <c r="GV52" s="114"/>
      <c r="GW52" s="114"/>
      <c r="GX52" s="114"/>
      <c r="GY52" s="114"/>
      <c r="GZ52" s="114"/>
      <c r="HA52" s="114"/>
      <c r="HB52" s="114"/>
      <c r="HC52" s="114"/>
      <c r="HD52" s="114"/>
      <c r="HE52" s="114"/>
      <c r="HF52" s="114"/>
      <c r="HG52" s="114"/>
      <c r="HH52" s="114"/>
      <c r="HI52" s="114"/>
      <c r="HJ52" s="114"/>
      <c r="HK52" s="114"/>
      <c r="HL52" s="114"/>
      <c r="HM52" s="114"/>
      <c r="HN52" s="114"/>
      <c r="HO52" s="114"/>
      <c r="HP52" s="114"/>
      <c r="HQ52" s="114"/>
      <c r="HR52" s="114"/>
      <c r="HS52" s="114"/>
      <c r="HT52" s="114"/>
      <c r="HU52" s="114"/>
      <c r="HV52" s="114"/>
      <c r="HW52" s="114"/>
      <c r="HX52" s="114"/>
      <c r="HY52" s="114"/>
      <c r="HZ52" s="114"/>
      <c r="IA52" s="114"/>
      <c r="IB52" s="114"/>
      <c r="IC52" s="114"/>
      <c r="ID52" s="114"/>
      <c r="IE52" s="114"/>
      <c r="IF52" s="114"/>
      <c r="IG52" s="114"/>
      <c r="IH52" s="114"/>
      <c r="II52" s="114"/>
      <c r="IJ52" s="114"/>
      <c r="IK52" s="114"/>
      <c r="IL52" s="114"/>
      <c r="IM52" s="114"/>
      <c r="IN52" s="114"/>
      <c r="IO52" s="114"/>
      <c r="IP52" s="114"/>
    </row>
    <row r="53" spans="1:250" s="115" customFormat="1" ht="12.75" customHeight="1">
      <c r="A53" s="105" t="s">
        <v>79</v>
      </c>
      <c r="B53" s="116" t="s">
        <v>64</v>
      </c>
      <c r="C53" s="117">
        <v>2</v>
      </c>
      <c r="D53" s="118" t="s">
        <v>73</v>
      </c>
      <c r="E53" s="113">
        <v>13000</v>
      </c>
      <c r="F53" s="113">
        <f>(C53*E53)</f>
        <v>26000</v>
      </c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4"/>
      <c r="CA53" s="114"/>
      <c r="CB53" s="114"/>
      <c r="CC53" s="114"/>
      <c r="CD53" s="114"/>
      <c r="CE53" s="114"/>
      <c r="CF53" s="114"/>
      <c r="CG53" s="114"/>
      <c r="CH53" s="114"/>
      <c r="CI53" s="114"/>
      <c r="CJ53" s="114"/>
      <c r="CK53" s="114"/>
      <c r="CL53" s="114"/>
      <c r="CM53" s="114"/>
      <c r="CN53" s="114"/>
      <c r="CO53" s="114"/>
      <c r="CP53" s="114"/>
      <c r="CQ53" s="114"/>
      <c r="CR53" s="114"/>
      <c r="CS53" s="114"/>
      <c r="CT53" s="114"/>
      <c r="CU53" s="114"/>
      <c r="CV53" s="114"/>
      <c r="CW53" s="114"/>
      <c r="CX53" s="114"/>
      <c r="CY53" s="114"/>
      <c r="CZ53" s="114"/>
      <c r="DA53" s="114"/>
      <c r="DB53" s="114"/>
      <c r="DC53" s="114"/>
      <c r="DD53" s="114"/>
      <c r="DE53" s="114"/>
      <c r="DF53" s="114"/>
      <c r="DG53" s="114"/>
      <c r="DH53" s="114"/>
      <c r="DI53" s="114"/>
      <c r="DJ53" s="114"/>
      <c r="DK53" s="114"/>
      <c r="DL53" s="114"/>
      <c r="DM53" s="114"/>
      <c r="DN53" s="114"/>
      <c r="DO53" s="114"/>
      <c r="DP53" s="114"/>
      <c r="DQ53" s="114"/>
      <c r="DR53" s="114"/>
      <c r="DS53" s="114"/>
      <c r="DT53" s="114"/>
      <c r="DU53" s="114"/>
      <c r="DV53" s="114"/>
      <c r="DW53" s="114"/>
      <c r="DX53" s="114"/>
      <c r="DY53" s="114"/>
      <c r="DZ53" s="114"/>
      <c r="EA53" s="114"/>
      <c r="EB53" s="114"/>
      <c r="EC53" s="114"/>
      <c r="ED53" s="114"/>
      <c r="EE53" s="114"/>
      <c r="EF53" s="114"/>
      <c r="EG53" s="114"/>
      <c r="EH53" s="114"/>
      <c r="EI53" s="114"/>
      <c r="EJ53" s="114"/>
      <c r="EK53" s="114"/>
      <c r="EL53" s="114"/>
      <c r="EM53" s="114"/>
      <c r="EN53" s="114"/>
      <c r="EO53" s="114"/>
      <c r="EP53" s="114"/>
      <c r="EQ53" s="114"/>
      <c r="ER53" s="114"/>
      <c r="ES53" s="114"/>
      <c r="ET53" s="114"/>
      <c r="EU53" s="114"/>
      <c r="EV53" s="114"/>
      <c r="EW53" s="114"/>
      <c r="EX53" s="114"/>
      <c r="EY53" s="114"/>
      <c r="EZ53" s="114"/>
      <c r="FA53" s="114"/>
      <c r="FB53" s="114"/>
      <c r="FC53" s="114"/>
      <c r="FD53" s="114"/>
      <c r="FE53" s="114"/>
      <c r="FF53" s="114"/>
      <c r="FG53" s="114"/>
      <c r="FH53" s="114"/>
      <c r="FI53" s="114"/>
      <c r="FJ53" s="114"/>
      <c r="FK53" s="114"/>
      <c r="FL53" s="114"/>
      <c r="FM53" s="114"/>
      <c r="FN53" s="114"/>
      <c r="FO53" s="114"/>
      <c r="FP53" s="114"/>
      <c r="FQ53" s="114"/>
      <c r="FR53" s="114"/>
      <c r="FS53" s="114"/>
      <c r="FT53" s="114"/>
      <c r="FU53" s="114"/>
      <c r="FV53" s="114"/>
      <c r="FW53" s="114"/>
      <c r="FX53" s="114"/>
      <c r="FY53" s="114"/>
      <c r="FZ53" s="114"/>
      <c r="GA53" s="114"/>
      <c r="GB53" s="114"/>
      <c r="GC53" s="114"/>
      <c r="GD53" s="114"/>
      <c r="GE53" s="114"/>
      <c r="GF53" s="114"/>
      <c r="GG53" s="114"/>
      <c r="GH53" s="114"/>
      <c r="GI53" s="114"/>
      <c r="GJ53" s="114"/>
      <c r="GK53" s="114"/>
      <c r="GL53" s="114"/>
      <c r="GM53" s="114"/>
      <c r="GN53" s="114"/>
      <c r="GO53" s="114"/>
      <c r="GP53" s="114"/>
      <c r="GQ53" s="114"/>
      <c r="GR53" s="114"/>
      <c r="GS53" s="114"/>
      <c r="GT53" s="114"/>
      <c r="GU53" s="114"/>
      <c r="GV53" s="114"/>
      <c r="GW53" s="114"/>
      <c r="GX53" s="114"/>
      <c r="GY53" s="114"/>
      <c r="GZ53" s="114"/>
      <c r="HA53" s="114"/>
      <c r="HB53" s="114"/>
      <c r="HC53" s="114"/>
      <c r="HD53" s="114"/>
      <c r="HE53" s="114"/>
      <c r="HF53" s="114"/>
      <c r="HG53" s="114"/>
      <c r="HH53" s="114"/>
      <c r="HI53" s="114"/>
      <c r="HJ53" s="114"/>
      <c r="HK53" s="114"/>
      <c r="HL53" s="114"/>
      <c r="HM53" s="114"/>
      <c r="HN53" s="114"/>
      <c r="HO53" s="114"/>
      <c r="HP53" s="114"/>
      <c r="HQ53" s="114"/>
      <c r="HR53" s="114"/>
      <c r="HS53" s="114"/>
      <c r="HT53" s="114"/>
      <c r="HU53" s="114"/>
      <c r="HV53" s="114"/>
      <c r="HW53" s="114"/>
      <c r="HX53" s="114"/>
      <c r="HY53" s="114"/>
      <c r="HZ53" s="114"/>
      <c r="IA53" s="114"/>
      <c r="IB53" s="114"/>
      <c r="IC53" s="114"/>
      <c r="ID53" s="114"/>
      <c r="IE53" s="114"/>
      <c r="IF53" s="114"/>
      <c r="IG53" s="114"/>
      <c r="IH53" s="114"/>
      <c r="II53" s="114"/>
      <c r="IJ53" s="114"/>
      <c r="IK53" s="114"/>
      <c r="IL53" s="114"/>
      <c r="IM53" s="114"/>
      <c r="IN53" s="114"/>
      <c r="IO53" s="114"/>
      <c r="IP53" s="114"/>
    </row>
    <row r="54" spans="1:250" s="115" customFormat="1" ht="12.75" customHeight="1">
      <c r="A54" s="105" t="s">
        <v>80</v>
      </c>
      <c r="B54" s="116" t="s">
        <v>72</v>
      </c>
      <c r="C54" s="117">
        <v>12</v>
      </c>
      <c r="D54" s="118" t="s">
        <v>73</v>
      </c>
      <c r="E54" s="113">
        <v>3800</v>
      </c>
      <c r="F54" s="113">
        <f t="shared" ref="F54:F55" si="4">(C54*E54)</f>
        <v>45600</v>
      </c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114"/>
      <c r="BX54" s="114"/>
      <c r="BY54" s="114"/>
      <c r="BZ54" s="114"/>
      <c r="CA54" s="114"/>
      <c r="CB54" s="114"/>
      <c r="CC54" s="114"/>
      <c r="CD54" s="114"/>
      <c r="CE54" s="114"/>
      <c r="CF54" s="114"/>
      <c r="CG54" s="114"/>
      <c r="CH54" s="114"/>
      <c r="CI54" s="114"/>
      <c r="CJ54" s="114"/>
      <c r="CK54" s="114"/>
      <c r="CL54" s="114"/>
      <c r="CM54" s="114"/>
      <c r="CN54" s="114"/>
      <c r="CO54" s="114"/>
      <c r="CP54" s="114"/>
      <c r="CQ54" s="114"/>
      <c r="CR54" s="114"/>
      <c r="CS54" s="114"/>
      <c r="CT54" s="114"/>
      <c r="CU54" s="114"/>
      <c r="CV54" s="114"/>
      <c r="CW54" s="114"/>
      <c r="CX54" s="114"/>
      <c r="CY54" s="114"/>
      <c r="CZ54" s="114"/>
      <c r="DA54" s="114"/>
      <c r="DB54" s="114"/>
      <c r="DC54" s="114"/>
      <c r="DD54" s="114"/>
      <c r="DE54" s="114"/>
      <c r="DF54" s="114"/>
      <c r="DG54" s="114"/>
      <c r="DH54" s="114"/>
      <c r="DI54" s="114"/>
      <c r="DJ54" s="114"/>
      <c r="DK54" s="114"/>
      <c r="DL54" s="114"/>
      <c r="DM54" s="114"/>
      <c r="DN54" s="114"/>
      <c r="DO54" s="114"/>
      <c r="DP54" s="114"/>
      <c r="DQ54" s="114"/>
      <c r="DR54" s="114"/>
      <c r="DS54" s="114"/>
      <c r="DT54" s="114"/>
      <c r="DU54" s="114"/>
      <c r="DV54" s="114"/>
      <c r="DW54" s="114"/>
      <c r="DX54" s="114"/>
      <c r="DY54" s="114"/>
      <c r="DZ54" s="114"/>
      <c r="EA54" s="114"/>
      <c r="EB54" s="114"/>
      <c r="EC54" s="114"/>
      <c r="ED54" s="114"/>
      <c r="EE54" s="114"/>
      <c r="EF54" s="114"/>
      <c r="EG54" s="114"/>
      <c r="EH54" s="114"/>
      <c r="EI54" s="114"/>
      <c r="EJ54" s="114"/>
      <c r="EK54" s="114"/>
      <c r="EL54" s="114"/>
      <c r="EM54" s="114"/>
      <c r="EN54" s="114"/>
      <c r="EO54" s="114"/>
      <c r="EP54" s="114"/>
      <c r="EQ54" s="114"/>
      <c r="ER54" s="114"/>
      <c r="ES54" s="114"/>
      <c r="ET54" s="114"/>
      <c r="EU54" s="114"/>
      <c r="EV54" s="114"/>
      <c r="EW54" s="114"/>
      <c r="EX54" s="114"/>
      <c r="EY54" s="114"/>
      <c r="EZ54" s="114"/>
      <c r="FA54" s="114"/>
      <c r="FB54" s="114"/>
      <c r="FC54" s="114"/>
      <c r="FD54" s="114"/>
      <c r="FE54" s="114"/>
      <c r="FF54" s="114"/>
      <c r="FG54" s="114"/>
      <c r="FH54" s="114"/>
      <c r="FI54" s="114"/>
      <c r="FJ54" s="114"/>
      <c r="FK54" s="114"/>
      <c r="FL54" s="114"/>
      <c r="FM54" s="114"/>
      <c r="FN54" s="114"/>
      <c r="FO54" s="114"/>
      <c r="FP54" s="114"/>
      <c r="FQ54" s="114"/>
      <c r="FR54" s="114"/>
      <c r="FS54" s="114"/>
      <c r="FT54" s="114"/>
      <c r="FU54" s="114"/>
      <c r="FV54" s="114"/>
      <c r="FW54" s="114"/>
      <c r="FX54" s="114"/>
      <c r="FY54" s="114"/>
      <c r="FZ54" s="114"/>
      <c r="GA54" s="114"/>
      <c r="GB54" s="114"/>
      <c r="GC54" s="114"/>
      <c r="GD54" s="114"/>
      <c r="GE54" s="114"/>
      <c r="GF54" s="114"/>
      <c r="GG54" s="114"/>
      <c r="GH54" s="114"/>
      <c r="GI54" s="114"/>
      <c r="GJ54" s="114"/>
      <c r="GK54" s="114"/>
      <c r="GL54" s="114"/>
      <c r="GM54" s="114"/>
      <c r="GN54" s="114"/>
      <c r="GO54" s="114"/>
      <c r="GP54" s="114"/>
      <c r="GQ54" s="114"/>
      <c r="GR54" s="114"/>
      <c r="GS54" s="114"/>
      <c r="GT54" s="114"/>
      <c r="GU54" s="114"/>
      <c r="GV54" s="114"/>
      <c r="GW54" s="114"/>
      <c r="GX54" s="114"/>
      <c r="GY54" s="114"/>
      <c r="GZ54" s="114"/>
      <c r="HA54" s="114"/>
      <c r="HB54" s="114"/>
      <c r="HC54" s="114"/>
      <c r="HD54" s="114"/>
      <c r="HE54" s="114"/>
      <c r="HF54" s="114"/>
      <c r="HG54" s="114"/>
      <c r="HH54" s="114"/>
      <c r="HI54" s="114"/>
      <c r="HJ54" s="114"/>
      <c r="HK54" s="114"/>
      <c r="HL54" s="114"/>
      <c r="HM54" s="114"/>
      <c r="HN54" s="114"/>
      <c r="HO54" s="114"/>
      <c r="HP54" s="114"/>
      <c r="HQ54" s="114"/>
      <c r="HR54" s="114"/>
      <c r="HS54" s="114"/>
      <c r="HT54" s="114"/>
      <c r="HU54" s="114"/>
      <c r="HV54" s="114"/>
      <c r="HW54" s="114"/>
      <c r="HX54" s="114"/>
      <c r="HY54" s="114"/>
      <c r="HZ54" s="114"/>
      <c r="IA54" s="114"/>
      <c r="IB54" s="114"/>
      <c r="IC54" s="114"/>
      <c r="ID54" s="114"/>
      <c r="IE54" s="114"/>
      <c r="IF54" s="114"/>
      <c r="IG54" s="114"/>
      <c r="IH54" s="114"/>
      <c r="II54" s="114"/>
      <c r="IJ54" s="114"/>
      <c r="IK54" s="114"/>
      <c r="IL54" s="114"/>
      <c r="IM54" s="114"/>
      <c r="IN54" s="114"/>
      <c r="IO54" s="114"/>
      <c r="IP54" s="114"/>
    </row>
    <row r="55" spans="1:250" s="115" customFormat="1" ht="12.75" customHeight="1">
      <c r="A55" s="105" t="s">
        <v>81</v>
      </c>
      <c r="B55" s="119" t="s">
        <v>64</v>
      </c>
      <c r="C55" s="119">
        <v>1</v>
      </c>
      <c r="D55" s="120" t="s">
        <v>73</v>
      </c>
      <c r="E55" s="113">
        <v>60180</v>
      </c>
      <c r="F55" s="113">
        <f t="shared" si="4"/>
        <v>60180</v>
      </c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  <c r="BO55" s="114"/>
      <c r="BP55" s="114"/>
      <c r="BQ55" s="114"/>
      <c r="BR55" s="114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4"/>
      <c r="CM55" s="114"/>
      <c r="CN55" s="114"/>
      <c r="CO55" s="114"/>
      <c r="CP55" s="114"/>
      <c r="CQ55" s="114"/>
      <c r="CR55" s="114"/>
      <c r="CS55" s="114"/>
      <c r="CT55" s="114"/>
      <c r="CU55" s="114"/>
      <c r="CV55" s="114"/>
      <c r="CW55" s="114"/>
      <c r="CX55" s="114"/>
      <c r="CY55" s="114"/>
      <c r="CZ55" s="114"/>
      <c r="DA55" s="114"/>
      <c r="DB55" s="114"/>
      <c r="DC55" s="114"/>
      <c r="DD55" s="114"/>
      <c r="DE55" s="114"/>
      <c r="DF55" s="114"/>
      <c r="DG55" s="114"/>
      <c r="DH55" s="114"/>
      <c r="DI55" s="114"/>
      <c r="DJ55" s="114"/>
      <c r="DK55" s="114"/>
      <c r="DL55" s="114"/>
      <c r="DM55" s="114"/>
      <c r="DN55" s="114"/>
      <c r="DO55" s="114"/>
      <c r="DP55" s="114"/>
      <c r="DQ55" s="114"/>
      <c r="DR55" s="114"/>
      <c r="DS55" s="114"/>
      <c r="DT55" s="114"/>
      <c r="DU55" s="114"/>
      <c r="DV55" s="114"/>
      <c r="DW55" s="114"/>
      <c r="DX55" s="114"/>
      <c r="DY55" s="114"/>
      <c r="DZ55" s="114"/>
      <c r="EA55" s="114"/>
      <c r="EB55" s="114"/>
      <c r="EC55" s="114"/>
      <c r="ED55" s="114"/>
      <c r="EE55" s="114"/>
      <c r="EF55" s="114"/>
      <c r="EG55" s="114"/>
      <c r="EH55" s="114"/>
      <c r="EI55" s="114"/>
      <c r="EJ55" s="114"/>
      <c r="EK55" s="114"/>
      <c r="EL55" s="114"/>
      <c r="EM55" s="114"/>
      <c r="EN55" s="114"/>
      <c r="EO55" s="114"/>
      <c r="EP55" s="114"/>
      <c r="EQ55" s="114"/>
      <c r="ER55" s="114"/>
      <c r="ES55" s="114"/>
      <c r="ET55" s="114"/>
      <c r="EU55" s="114"/>
      <c r="EV55" s="114"/>
      <c r="EW55" s="114"/>
      <c r="EX55" s="114"/>
      <c r="EY55" s="114"/>
      <c r="EZ55" s="114"/>
      <c r="FA55" s="114"/>
      <c r="FB55" s="114"/>
      <c r="FC55" s="114"/>
      <c r="FD55" s="114"/>
      <c r="FE55" s="114"/>
      <c r="FF55" s="114"/>
      <c r="FG55" s="114"/>
      <c r="FH55" s="114"/>
      <c r="FI55" s="114"/>
      <c r="FJ55" s="114"/>
      <c r="FK55" s="114"/>
      <c r="FL55" s="114"/>
      <c r="FM55" s="114"/>
      <c r="FN55" s="114"/>
      <c r="FO55" s="114"/>
      <c r="FP55" s="114"/>
      <c r="FQ55" s="114"/>
      <c r="FR55" s="114"/>
      <c r="FS55" s="114"/>
      <c r="FT55" s="114"/>
      <c r="FU55" s="114"/>
      <c r="FV55" s="114"/>
      <c r="FW55" s="114"/>
      <c r="FX55" s="114"/>
      <c r="FY55" s="114"/>
      <c r="FZ55" s="114"/>
      <c r="GA55" s="114"/>
      <c r="GB55" s="114"/>
      <c r="GC55" s="114"/>
      <c r="GD55" s="114"/>
      <c r="GE55" s="114"/>
      <c r="GF55" s="114"/>
      <c r="GG55" s="114"/>
      <c r="GH55" s="114"/>
      <c r="GI55" s="114"/>
      <c r="GJ55" s="114"/>
      <c r="GK55" s="114"/>
      <c r="GL55" s="114"/>
      <c r="GM55" s="114"/>
      <c r="GN55" s="114"/>
      <c r="GO55" s="114"/>
      <c r="GP55" s="114"/>
      <c r="GQ55" s="114"/>
      <c r="GR55" s="114"/>
      <c r="GS55" s="114"/>
      <c r="GT55" s="114"/>
      <c r="GU55" s="114"/>
      <c r="GV55" s="114"/>
      <c r="GW55" s="114"/>
      <c r="GX55" s="114"/>
      <c r="GY55" s="114"/>
      <c r="GZ55" s="114"/>
      <c r="HA55" s="114"/>
      <c r="HB55" s="114"/>
      <c r="HC55" s="114"/>
      <c r="HD55" s="114"/>
      <c r="HE55" s="114"/>
      <c r="HF55" s="114"/>
      <c r="HG55" s="114"/>
      <c r="HH55" s="114"/>
      <c r="HI55" s="114"/>
      <c r="HJ55" s="114"/>
      <c r="HK55" s="114"/>
      <c r="HL55" s="114"/>
      <c r="HM55" s="114"/>
      <c r="HN55" s="114"/>
      <c r="HO55" s="114"/>
      <c r="HP55" s="114"/>
      <c r="HQ55" s="114"/>
      <c r="HR55" s="114"/>
      <c r="HS55" s="114"/>
      <c r="HT55" s="114"/>
      <c r="HU55" s="114"/>
      <c r="HV55" s="114"/>
      <c r="HW55" s="114"/>
      <c r="HX55" s="114"/>
      <c r="HY55" s="114"/>
      <c r="HZ55" s="114"/>
      <c r="IA55" s="114"/>
      <c r="IB55" s="114"/>
      <c r="IC55" s="114"/>
      <c r="ID55" s="114"/>
      <c r="IE55" s="114"/>
      <c r="IF55" s="114"/>
      <c r="IG55" s="114"/>
      <c r="IH55" s="114"/>
      <c r="II55" s="114"/>
      <c r="IJ55" s="114"/>
      <c r="IK55" s="114"/>
      <c r="IL55" s="114"/>
      <c r="IM55" s="114"/>
      <c r="IN55" s="114"/>
      <c r="IO55" s="114"/>
      <c r="IP55" s="114"/>
    </row>
    <row r="56" spans="1:250" s="115" customFormat="1" ht="12.75" customHeight="1">
      <c r="A56" s="133" t="s">
        <v>82</v>
      </c>
      <c r="B56" s="134"/>
      <c r="C56" s="134"/>
      <c r="D56" s="134"/>
      <c r="E56" s="134"/>
      <c r="F56" s="135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4"/>
      <c r="BI56" s="114"/>
      <c r="BJ56" s="114"/>
      <c r="BK56" s="114"/>
      <c r="BL56" s="114"/>
      <c r="BM56" s="114"/>
      <c r="BN56" s="114"/>
      <c r="BO56" s="114"/>
      <c r="BP56" s="114"/>
      <c r="BQ56" s="114"/>
      <c r="BR56" s="114"/>
      <c r="BS56" s="114"/>
      <c r="BT56" s="114"/>
      <c r="BU56" s="114"/>
      <c r="BV56" s="114"/>
      <c r="BW56" s="114"/>
      <c r="BX56" s="114"/>
      <c r="BY56" s="114"/>
      <c r="BZ56" s="114"/>
      <c r="CA56" s="114"/>
      <c r="CB56" s="114"/>
      <c r="CC56" s="114"/>
      <c r="CD56" s="114"/>
      <c r="CE56" s="114"/>
      <c r="CF56" s="114"/>
      <c r="CG56" s="114"/>
      <c r="CH56" s="114"/>
      <c r="CI56" s="114"/>
      <c r="CJ56" s="114"/>
      <c r="CK56" s="114"/>
      <c r="CL56" s="114"/>
      <c r="CM56" s="114"/>
      <c r="CN56" s="114"/>
      <c r="CO56" s="114"/>
      <c r="CP56" s="114"/>
      <c r="CQ56" s="114"/>
      <c r="CR56" s="114"/>
      <c r="CS56" s="114"/>
      <c r="CT56" s="114"/>
      <c r="CU56" s="114"/>
      <c r="CV56" s="114"/>
      <c r="CW56" s="114"/>
      <c r="CX56" s="114"/>
      <c r="CY56" s="114"/>
      <c r="CZ56" s="114"/>
      <c r="DA56" s="114"/>
      <c r="DB56" s="114"/>
      <c r="DC56" s="114"/>
      <c r="DD56" s="114"/>
      <c r="DE56" s="114"/>
      <c r="DF56" s="114"/>
      <c r="DG56" s="114"/>
      <c r="DH56" s="114"/>
      <c r="DI56" s="114"/>
      <c r="DJ56" s="114"/>
      <c r="DK56" s="114"/>
      <c r="DL56" s="114"/>
      <c r="DM56" s="114"/>
      <c r="DN56" s="114"/>
      <c r="DO56" s="114"/>
      <c r="DP56" s="114"/>
      <c r="DQ56" s="114"/>
      <c r="DR56" s="114"/>
      <c r="DS56" s="114"/>
      <c r="DT56" s="114"/>
      <c r="DU56" s="114"/>
      <c r="DV56" s="114"/>
      <c r="DW56" s="114"/>
      <c r="DX56" s="114"/>
      <c r="DY56" s="114"/>
      <c r="DZ56" s="114"/>
      <c r="EA56" s="114"/>
      <c r="EB56" s="114"/>
      <c r="EC56" s="114"/>
      <c r="ED56" s="114"/>
      <c r="EE56" s="114"/>
      <c r="EF56" s="114"/>
      <c r="EG56" s="114"/>
      <c r="EH56" s="114"/>
      <c r="EI56" s="114"/>
      <c r="EJ56" s="114"/>
      <c r="EK56" s="114"/>
      <c r="EL56" s="114"/>
      <c r="EM56" s="114"/>
      <c r="EN56" s="114"/>
      <c r="EO56" s="114"/>
      <c r="EP56" s="114"/>
      <c r="EQ56" s="114"/>
      <c r="ER56" s="114"/>
      <c r="ES56" s="114"/>
      <c r="ET56" s="114"/>
      <c r="EU56" s="114"/>
      <c r="EV56" s="114"/>
      <c r="EW56" s="114"/>
      <c r="EX56" s="114"/>
      <c r="EY56" s="114"/>
      <c r="EZ56" s="114"/>
      <c r="FA56" s="114"/>
      <c r="FB56" s="114"/>
      <c r="FC56" s="114"/>
      <c r="FD56" s="114"/>
      <c r="FE56" s="114"/>
      <c r="FF56" s="114"/>
      <c r="FG56" s="114"/>
      <c r="FH56" s="114"/>
      <c r="FI56" s="114"/>
      <c r="FJ56" s="114"/>
      <c r="FK56" s="114"/>
      <c r="FL56" s="114"/>
      <c r="FM56" s="114"/>
      <c r="FN56" s="114"/>
      <c r="FO56" s="114"/>
      <c r="FP56" s="114"/>
      <c r="FQ56" s="114"/>
      <c r="FR56" s="114"/>
      <c r="FS56" s="114"/>
      <c r="FT56" s="114"/>
      <c r="FU56" s="114"/>
      <c r="FV56" s="114"/>
      <c r="FW56" s="114"/>
      <c r="FX56" s="114"/>
      <c r="FY56" s="114"/>
      <c r="FZ56" s="114"/>
      <c r="GA56" s="114"/>
      <c r="GB56" s="114"/>
      <c r="GC56" s="114"/>
      <c r="GD56" s="114"/>
      <c r="GE56" s="114"/>
      <c r="GF56" s="114"/>
      <c r="GG56" s="114"/>
      <c r="GH56" s="114"/>
      <c r="GI56" s="114"/>
      <c r="GJ56" s="114"/>
      <c r="GK56" s="114"/>
      <c r="GL56" s="114"/>
      <c r="GM56" s="114"/>
      <c r="GN56" s="114"/>
      <c r="GO56" s="114"/>
      <c r="GP56" s="114"/>
      <c r="GQ56" s="114"/>
      <c r="GR56" s="114"/>
      <c r="GS56" s="114"/>
      <c r="GT56" s="114"/>
      <c r="GU56" s="114"/>
      <c r="GV56" s="114"/>
      <c r="GW56" s="114"/>
      <c r="GX56" s="114"/>
      <c r="GY56" s="114"/>
      <c r="GZ56" s="114"/>
      <c r="HA56" s="114"/>
      <c r="HB56" s="114"/>
      <c r="HC56" s="114"/>
      <c r="HD56" s="114"/>
      <c r="HE56" s="114"/>
      <c r="HF56" s="114"/>
      <c r="HG56" s="114"/>
      <c r="HH56" s="114"/>
      <c r="HI56" s="114"/>
      <c r="HJ56" s="114"/>
      <c r="HK56" s="114"/>
      <c r="HL56" s="114"/>
      <c r="HM56" s="114"/>
      <c r="HN56" s="114"/>
      <c r="HO56" s="114"/>
      <c r="HP56" s="114"/>
      <c r="HQ56" s="114"/>
      <c r="HR56" s="114"/>
      <c r="HS56" s="114"/>
      <c r="HT56" s="114"/>
      <c r="HU56" s="114"/>
      <c r="HV56" s="114"/>
      <c r="HW56" s="114"/>
      <c r="HX56" s="114"/>
      <c r="HY56" s="114"/>
      <c r="HZ56" s="114"/>
      <c r="IA56" s="114"/>
      <c r="IB56" s="114"/>
      <c r="IC56" s="114"/>
      <c r="ID56" s="114"/>
      <c r="IE56" s="114"/>
      <c r="IF56" s="114"/>
      <c r="IG56" s="114"/>
      <c r="IH56" s="114"/>
      <c r="II56" s="114"/>
      <c r="IJ56" s="114"/>
      <c r="IK56" s="114"/>
      <c r="IL56" s="114"/>
      <c r="IM56" s="114"/>
      <c r="IN56" s="114"/>
      <c r="IO56" s="114"/>
      <c r="IP56" s="114"/>
    </row>
    <row r="57" spans="1:250" ht="12.75" customHeight="1">
      <c r="A57" s="23" t="s">
        <v>83</v>
      </c>
      <c r="B57" s="9" t="s">
        <v>72</v>
      </c>
      <c r="C57" s="16">
        <v>2</v>
      </c>
      <c r="D57" s="17" t="s">
        <v>73</v>
      </c>
      <c r="E57" s="21">
        <v>10000</v>
      </c>
      <c r="F57" s="21">
        <f>(C57*E57)</f>
        <v>20000</v>
      </c>
    </row>
    <row r="58" spans="1:250" ht="13.5" customHeight="1">
      <c r="A58" s="5" t="s">
        <v>84</v>
      </c>
      <c r="B58" s="6"/>
      <c r="C58" s="6"/>
      <c r="D58" s="6"/>
      <c r="E58" s="94"/>
      <c r="F58" s="94">
        <f>F45+F46+F47+F49+F50+F51+F53+F54+F55+F57</f>
        <v>987532.5</v>
      </c>
    </row>
    <row r="59" spans="1:250" ht="12" customHeight="1">
      <c r="A59" s="45"/>
      <c r="B59" s="46"/>
      <c r="C59" s="46"/>
      <c r="D59" s="50"/>
      <c r="E59" s="47"/>
      <c r="F59" s="47"/>
    </row>
    <row r="60" spans="1:250" ht="12" customHeight="1">
      <c r="A60" s="126" t="s">
        <v>85</v>
      </c>
      <c r="B60" s="127"/>
      <c r="C60" s="127"/>
      <c r="D60" s="127"/>
      <c r="E60" s="127"/>
      <c r="F60" s="128"/>
    </row>
    <row r="61" spans="1:250" ht="24" customHeight="1">
      <c r="A61" s="48" t="s">
        <v>86</v>
      </c>
      <c r="B61" s="49" t="s">
        <v>60</v>
      </c>
      <c r="C61" s="49" t="s">
        <v>61</v>
      </c>
      <c r="D61" s="48" t="s">
        <v>28</v>
      </c>
      <c r="E61" s="49" t="s">
        <v>29</v>
      </c>
      <c r="F61" s="48" t="s">
        <v>30</v>
      </c>
    </row>
    <row r="62" spans="1:250" ht="12.75">
      <c r="A62" s="15" t="s">
        <v>87</v>
      </c>
      <c r="B62" s="9" t="s">
        <v>88</v>
      </c>
      <c r="C62" s="18">
        <v>1000</v>
      </c>
      <c r="D62" s="15" t="s">
        <v>49</v>
      </c>
      <c r="E62" s="21">
        <v>130</v>
      </c>
      <c r="F62" s="21">
        <f t="shared" ref="F62:F63" si="5">(C62*E62)</f>
        <v>130000</v>
      </c>
    </row>
    <row r="63" spans="1:250" ht="19.5" customHeight="1">
      <c r="A63" s="12" t="s">
        <v>89</v>
      </c>
      <c r="B63" s="11"/>
      <c r="C63" s="10"/>
      <c r="D63" s="13"/>
      <c r="E63" s="21"/>
      <c r="F63" s="21">
        <f t="shared" si="5"/>
        <v>0</v>
      </c>
    </row>
    <row r="64" spans="1:250" ht="13.5" customHeight="1">
      <c r="A64" s="51" t="s">
        <v>90</v>
      </c>
      <c r="B64" s="52"/>
      <c r="C64" s="52"/>
      <c r="D64" s="52"/>
      <c r="E64" s="95"/>
      <c r="F64" s="95">
        <f>SUM(F62:F63)</f>
        <v>130000</v>
      </c>
    </row>
    <row r="65" spans="1:6" ht="12" customHeight="1">
      <c r="A65" s="53"/>
      <c r="B65" s="53"/>
      <c r="C65" s="53"/>
      <c r="D65" s="53"/>
      <c r="E65" s="54"/>
      <c r="F65" s="54"/>
    </row>
    <row r="66" spans="1:6" ht="12" customHeight="1">
      <c r="A66" s="55" t="s">
        <v>91</v>
      </c>
      <c r="B66" s="56"/>
      <c r="C66" s="56"/>
      <c r="D66" s="56"/>
      <c r="E66" s="96"/>
      <c r="F66" s="97">
        <f>F30+F58+F64</f>
        <v>9677532.5</v>
      </c>
    </row>
    <row r="67" spans="1:6" ht="12" customHeight="1">
      <c r="A67" s="57" t="s">
        <v>92</v>
      </c>
      <c r="B67" s="58"/>
      <c r="C67" s="58"/>
      <c r="D67" s="58"/>
      <c r="E67" s="98"/>
      <c r="F67" s="99">
        <f>F66*0.05</f>
        <v>483876.625</v>
      </c>
    </row>
    <row r="68" spans="1:6" ht="12" customHeight="1">
      <c r="A68" s="59" t="s">
        <v>93</v>
      </c>
      <c r="B68" s="60"/>
      <c r="C68" s="60"/>
      <c r="D68" s="60"/>
      <c r="E68" s="100"/>
      <c r="F68" s="101">
        <f>F67+F66</f>
        <v>10161409.125</v>
      </c>
    </row>
    <row r="69" spans="1:6" ht="12" customHeight="1">
      <c r="A69" s="57" t="s">
        <v>94</v>
      </c>
      <c r="B69" s="58"/>
      <c r="C69" s="58"/>
      <c r="D69" s="58"/>
      <c r="E69" s="98"/>
      <c r="F69" s="99">
        <f>F11</f>
        <v>18750000</v>
      </c>
    </row>
    <row r="70" spans="1:6" ht="12" customHeight="1">
      <c r="A70" s="61" t="s">
        <v>95</v>
      </c>
      <c r="B70" s="62"/>
      <c r="C70" s="62"/>
      <c r="D70" s="62"/>
      <c r="E70" s="102"/>
      <c r="F70" s="103">
        <f>F69-F68</f>
        <v>8588590.875</v>
      </c>
    </row>
    <row r="71" spans="1:6" ht="12" customHeight="1">
      <c r="A71" s="63" t="s">
        <v>96</v>
      </c>
      <c r="B71" s="64"/>
      <c r="C71" s="64"/>
      <c r="D71" s="64"/>
      <c r="E71" s="64"/>
      <c r="F71" s="65"/>
    </row>
    <row r="72" spans="1:6" ht="12.75" customHeight="1" thickBot="1">
      <c r="A72" s="66"/>
      <c r="B72" s="64"/>
      <c r="C72" s="64"/>
      <c r="D72" s="64"/>
      <c r="E72" s="64"/>
      <c r="F72" s="65"/>
    </row>
    <row r="73" spans="1:6" ht="12" customHeight="1">
      <c r="A73" s="67" t="s">
        <v>97</v>
      </c>
      <c r="B73" s="68"/>
      <c r="C73" s="68"/>
      <c r="D73" s="68"/>
      <c r="E73" s="69"/>
      <c r="F73" s="65"/>
    </row>
    <row r="74" spans="1:6" ht="12" customHeight="1">
      <c r="A74" s="70" t="s">
        <v>98</v>
      </c>
      <c r="B74" s="66"/>
      <c r="C74" s="66"/>
      <c r="D74" s="66"/>
      <c r="E74" s="71"/>
      <c r="F74" s="65"/>
    </row>
    <row r="75" spans="1:6" ht="12" customHeight="1">
      <c r="A75" s="70" t="s">
        <v>99</v>
      </c>
      <c r="B75" s="66"/>
      <c r="C75" s="66"/>
      <c r="D75" s="66"/>
      <c r="E75" s="71"/>
      <c r="F75" s="65"/>
    </row>
    <row r="76" spans="1:6" ht="12" customHeight="1">
      <c r="A76" s="70" t="s">
        <v>100</v>
      </c>
      <c r="B76" s="66"/>
      <c r="C76" s="66"/>
      <c r="D76" s="66"/>
      <c r="E76" s="71"/>
      <c r="F76" s="65"/>
    </row>
    <row r="77" spans="1:6" ht="12" customHeight="1">
      <c r="A77" s="70" t="s">
        <v>101</v>
      </c>
      <c r="B77" s="66"/>
      <c r="C77" s="66"/>
      <c r="D77" s="66"/>
      <c r="E77" s="71"/>
      <c r="F77" s="65"/>
    </row>
    <row r="78" spans="1:6" ht="12" customHeight="1">
      <c r="A78" s="70" t="s">
        <v>102</v>
      </c>
      <c r="B78" s="66"/>
      <c r="C78" s="66"/>
      <c r="D78" s="66"/>
      <c r="E78" s="71"/>
      <c r="F78" s="65"/>
    </row>
    <row r="79" spans="1:6" ht="12.75" customHeight="1" thickBot="1">
      <c r="A79" s="72" t="s">
        <v>103</v>
      </c>
      <c r="B79" s="73"/>
      <c r="C79" s="73"/>
      <c r="D79" s="73"/>
      <c r="E79" s="74"/>
      <c r="F79" s="65"/>
    </row>
    <row r="80" spans="1:6" ht="12.75" customHeight="1">
      <c r="A80" s="66"/>
      <c r="B80" s="66"/>
      <c r="C80" s="66"/>
      <c r="D80" s="66"/>
      <c r="E80" s="66"/>
      <c r="F80" s="65"/>
    </row>
    <row r="81" spans="1:250" ht="15" customHeight="1" thickBot="1">
      <c r="A81" s="129" t="s">
        <v>104</v>
      </c>
      <c r="B81" s="130"/>
      <c r="C81" s="75"/>
      <c r="D81" s="76"/>
      <c r="E81" s="76"/>
      <c r="F81" s="65"/>
    </row>
    <row r="82" spans="1:250" s="112" customFormat="1" ht="12" customHeight="1">
      <c r="A82" s="106" t="s">
        <v>86</v>
      </c>
      <c r="B82" s="107" t="s">
        <v>105</v>
      </c>
      <c r="C82" s="108" t="s">
        <v>106</v>
      </c>
      <c r="D82" s="109"/>
      <c r="E82" s="109"/>
      <c r="F82" s="110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1"/>
      <c r="EL82" s="111"/>
      <c r="EM82" s="111"/>
      <c r="EN82" s="111"/>
      <c r="EO82" s="111"/>
      <c r="EP82" s="111"/>
      <c r="EQ82" s="111"/>
      <c r="ER82" s="111"/>
      <c r="ES82" s="111"/>
      <c r="ET82" s="111"/>
      <c r="EU82" s="111"/>
      <c r="EV82" s="111"/>
      <c r="EW82" s="111"/>
      <c r="EX82" s="111"/>
      <c r="EY82" s="111"/>
      <c r="EZ82" s="111"/>
      <c r="FA82" s="111"/>
      <c r="FB82" s="111"/>
      <c r="FC82" s="111"/>
      <c r="FD82" s="111"/>
      <c r="FE82" s="111"/>
      <c r="FF82" s="111"/>
      <c r="FG82" s="111"/>
      <c r="FH82" s="111"/>
      <c r="FI82" s="111"/>
      <c r="FJ82" s="111"/>
      <c r="FK82" s="111"/>
      <c r="FL82" s="111"/>
      <c r="FM82" s="111"/>
      <c r="FN82" s="111"/>
      <c r="FO82" s="111"/>
      <c r="FP82" s="111"/>
      <c r="FQ82" s="111"/>
      <c r="FR82" s="111"/>
      <c r="FS82" s="111"/>
      <c r="FT82" s="111"/>
      <c r="FU82" s="111"/>
      <c r="FV82" s="111"/>
      <c r="FW82" s="111"/>
      <c r="FX82" s="111"/>
      <c r="FY82" s="111"/>
      <c r="FZ82" s="111"/>
      <c r="GA82" s="111"/>
      <c r="GB82" s="111"/>
      <c r="GC82" s="111"/>
      <c r="GD82" s="111"/>
      <c r="GE82" s="111"/>
      <c r="GF82" s="111"/>
      <c r="GG82" s="111"/>
      <c r="GH82" s="111"/>
      <c r="GI82" s="111"/>
      <c r="GJ82" s="111"/>
      <c r="GK82" s="111"/>
      <c r="GL82" s="111"/>
      <c r="GM82" s="111"/>
      <c r="GN82" s="111"/>
      <c r="GO82" s="111"/>
      <c r="GP82" s="111"/>
      <c r="GQ82" s="111"/>
      <c r="GR82" s="111"/>
      <c r="GS82" s="111"/>
      <c r="GT82" s="111"/>
      <c r="GU82" s="111"/>
      <c r="GV82" s="111"/>
      <c r="GW82" s="111"/>
      <c r="GX82" s="111"/>
      <c r="GY82" s="111"/>
      <c r="GZ82" s="111"/>
      <c r="HA82" s="111"/>
      <c r="HB82" s="111"/>
      <c r="HC82" s="111"/>
      <c r="HD82" s="111"/>
      <c r="HE82" s="111"/>
      <c r="HF82" s="111"/>
      <c r="HG82" s="111"/>
      <c r="HH82" s="111"/>
      <c r="HI82" s="111"/>
      <c r="HJ82" s="111"/>
      <c r="HK82" s="111"/>
      <c r="HL82" s="111"/>
      <c r="HM82" s="111"/>
      <c r="HN82" s="111"/>
      <c r="HO82" s="111"/>
      <c r="HP82" s="111"/>
      <c r="HQ82" s="111"/>
      <c r="HR82" s="111"/>
      <c r="HS82" s="111"/>
      <c r="HT82" s="111"/>
      <c r="HU82" s="111"/>
      <c r="HV82" s="111"/>
      <c r="HW82" s="111"/>
      <c r="HX82" s="111"/>
      <c r="HY82" s="111"/>
      <c r="HZ82" s="111"/>
      <c r="IA82" s="111"/>
      <c r="IB82" s="111"/>
      <c r="IC82" s="111"/>
      <c r="ID82" s="111"/>
      <c r="IE82" s="111"/>
      <c r="IF82" s="111"/>
      <c r="IG82" s="111"/>
      <c r="IH82" s="111"/>
      <c r="II82" s="111"/>
      <c r="IJ82" s="111"/>
      <c r="IK82" s="111"/>
      <c r="IL82" s="111"/>
      <c r="IM82" s="111"/>
      <c r="IN82" s="111"/>
      <c r="IO82" s="111"/>
      <c r="IP82" s="111"/>
    </row>
    <row r="83" spans="1:250" ht="12" customHeight="1">
      <c r="A83" s="77" t="s">
        <v>107</v>
      </c>
      <c r="B83" s="125">
        <f>F30</f>
        <v>8560000</v>
      </c>
      <c r="C83" s="78">
        <f>(B83/B89)</f>
        <v>0.84240284931938514</v>
      </c>
      <c r="D83" s="76"/>
      <c r="E83" s="76"/>
      <c r="F83" s="65"/>
    </row>
    <row r="84" spans="1:250" ht="12" customHeight="1">
      <c r="A84" s="77" t="s">
        <v>108</v>
      </c>
      <c r="B84" s="125">
        <f>F35</f>
        <v>0</v>
      </c>
      <c r="C84" s="78">
        <v>0</v>
      </c>
      <c r="D84" s="76"/>
      <c r="E84" s="76"/>
      <c r="F84" s="65"/>
    </row>
    <row r="85" spans="1:250" ht="12" customHeight="1">
      <c r="A85" s="77" t="s">
        <v>109</v>
      </c>
      <c r="B85" s="125">
        <f>F40</f>
        <v>0</v>
      </c>
      <c r="C85" s="78">
        <f>(B85/B89)</f>
        <v>0</v>
      </c>
      <c r="D85" s="76"/>
      <c r="E85" s="76"/>
      <c r="F85" s="65"/>
    </row>
    <row r="86" spans="1:250" ht="12" customHeight="1">
      <c r="A86" s="77" t="s">
        <v>59</v>
      </c>
      <c r="B86" s="125">
        <f>F58</f>
        <v>987532.5</v>
      </c>
      <c r="C86" s="78">
        <f>(B86/B89)</f>
        <v>9.7184601845268184E-2</v>
      </c>
      <c r="D86" s="76"/>
      <c r="E86" s="76"/>
      <c r="F86" s="65"/>
    </row>
    <row r="87" spans="1:250" ht="12" customHeight="1">
      <c r="A87" s="77" t="s">
        <v>110</v>
      </c>
      <c r="B87" s="125">
        <f>F64</f>
        <v>130000</v>
      </c>
      <c r="C87" s="78">
        <f>(B87/B89)</f>
        <v>1.2793501216299073E-2</v>
      </c>
      <c r="D87" s="79"/>
      <c r="E87" s="79"/>
      <c r="F87" s="65"/>
    </row>
    <row r="88" spans="1:250" ht="12" customHeight="1">
      <c r="A88" s="77" t="s">
        <v>111</v>
      </c>
      <c r="B88" s="125">
        <f>F67</f>
        <v>483876.625</v>
      </c>
      <c r="C88" s="78">
        <f>(B88/B89)</f>
        <v>4.7619047619047616E-2</v>
      </c>
      <c r="D88" s="79"/>
      <c r="E88" s="79"/>
      <c r="F88" s="65"/>
    </row>
    <row r="89" spans="1:250" ht="12.75" customHeight="1" thickBot="1">
      <c r="A89" s="80" t="s">
        <v>112</v>
      </c>
      <c r="B89" s="123">
        <f>SUM(B83:B88)</f>
        <v>10161409.125</v>
      </c>
      <c r="C89" s="81">
        <f>SUM(C83:C88)</f>
        <v>1</v>
      </c>
      <c r="D89" s="79"/>
      <c r="E89" s="79"/>
      <c r="F89" s="65"/>
    </row>
    <row r="90" spans="1:250" ht="12" customHeight="1">
      <c r="A90" s="66"/>
      <c r="B90" s="64"/>
      <c r="C90" s="64"/>
      <c r="D90" s="64"/>
      <c r="E90" s="64"/>
      <c r="F90" s="65"/>
    </row>
    <row r="91" spans="1:250" ht="12" customHeight="1" thickBot="1">
      <c r="A91" s="82"/>
      <c r="B91" s="83" t="s">
        <v>113</v>
      </c>
      <c r="C91" s="84"/>
      <c r="D91" s="85"/>
      <c r="E91" s="86"/>
      <c r="F91" s="65"/>
    </row>
    <row r="92" spans="1:250" ht="12" customHeight="1">
      <c r="A92" s="87" t="s">
        <v>114</v>
      </c>
      <c r="B92" s="121">
        <v>18000</v>
      </c>
      <c r="C92" s="121">
        <v>20000</v>
      </c>
      <c r="D92" s="122">
        <v>25000</v>
      </c>
      <c r="E92" s="88"/>
      <c r="F92" s="89"/>
    </row>
    <row r="93" spans="1:250" ht="13.5" thickBot="1">
      <c r="A93" s="90" t="s">
        <v>115</v>
      </c>
      <c r="B93" s="123">
        <f>(F68/B92)</f>
        <v>564.52272916666664</v>
      </c>
      <c r="C93" s="123">
        <f>(F68/C92)</f>
        <v>508.07045625000001</v>
      </c>
      <c r="D93" s="124">
        <f>(F68/D92)</f>
        <v>406.45636500000001</v>
      </c>
      <c r="E93" s="88"/>
      <c r="F93" s="89"/>
    </row>
    <row r="94" spans="1:250" ht="15.6" customHeight="1">
      <c r="A94" s="63" t="s">
        <v>116</v>
      </c>
      <c r="B94" s="66"/>
      <c r="C94" s="66"/>
      <c r="D94" s="66"/>
      <c r="E94" s="66"/>
      <c r="F94" s="66"/>
    </row>
  </sheetData>
  <mergeCells count="17">
    <mergeCell ref="D8:E8"/>
    <mergeCell ref="D13:E13"/>
    <mergeCell ref="D14:E14"/>
    <mergeCell ref="A16:F16"/>
    <mergeCell ref="A44:F44"/>
    <mergeCell ref="A18:F18"/>
    <mergeCell ref="A32:F32"/>
    <mergeCell ref="A37:F37"/>
    <mergeCell ref="A42:F42"/>
    <mergeCell ref="A60:F60"/>
    <mergeCell ref="A81:B81"/>
    <mergeCell ref="D12:E12"/>
    <mergeCell ref="D10:E10"/>
    <mergeCell ref="D9:E9"/>
    <mergeCell ref="A48:F48"/>
    <mergeCell ref="A52:F52"/>
    <mergeCell ref="A56:F56"/>
  </mergeCells>
  <pageMargins left="0.748031" right="0.748031" top="0.98425200000000002" bottom="0.98425200000000002" header="0" footer="0"/>
  <pageSetup scale="98" orientation="portrait" r:id="rId1"/>
  <headerFooter>
    <oddFooter>&amp;C&amp;"Helvetica Neue,Regular"&amp;12&amp;K000000&amp;P</oddFooter>
  </headerFooter>
  <rowBreaks count="1" manualBreakCount="1">
    <brk id="47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2022-06-23T20:56:57Z</dcterms:modified>
  <cp:category/>
  <cp:contentStatus/>
</cp:coreProperties>
</file>