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briones\Desktop\ASISTENCIA FINANCIERA\2022\FICHAS TECNICAS 2022-2023\FICHAS TECNICAS REGION DEL MAULE TEMPORADA 2022-2023 JUN\Agencia de Area Cauquenes\"/>
    </mc:Choice>
  </mc:AlternateContent>
  <bookViews>
    <workbookView xWindow="-105" yWindow="-105" windowWidth="19425" windowHeight="10425"/>
  </bookViews>
  <sheets>
    <sheet name="Frutilla" sheetId="1" r:id="rId1"/>
  </sheets>
  <calcPr calcId="162913"/>
</workbook>
</file>

<file path=xl/calcChain.xml><?xml version="1.0" encoding="utf-8"?>
<calcChain xmlns="http://schemas.openxmlformats.org/spreadsheetml/2006/main">
  <c r="G44" i="1" l="1"/>
  <c r="C85" i="1" l="1"/>
  <c r="G60" i="1" l="1"/>
  <c r="G55" i="1" l="1"/>
  <c r="G53" i="1"/>
  <c r="G49" i="1"/>
  <c r="G51" i="1"/>
  <c r="G50" i="1"/>
  <c r="G27" i="1" l="1"/>
  <c r="G26" i="1"/>
  <c r="G24" i="1"/>
  <c r="G25" i="1"/>
  <c r="G48" i="1" l="1"/>
  <c r="G46" i="1"/>
  <c r="G45" i="1"/>
  <c r="G43" i="1"/>
  <c r="G37" i="1"/>
  <c r="G23" i="1"/>
  <c r="G22" i="1"/>
  <c r="G21" i="1"/>
  <c r="G12" i="1"/>
  <c r="G66" i="1" s="1"/>
  <c r="G28" i="1" l="1"/>
  <c r="G56" i="1"/>
  <c r="C84" i="1" s="1"/>
  <c r="G38" i="1"/>
  <c r="C83" i="1" s="1"/>
  <c r="C81" i="1" l="1"/>
  <c r="G63" i="1"/>
  <c r="G64" i="1" s="1"/>
  <c r="G65" i="1" l="1"/>
  <c r="G67" i="1" s="1"/>
  <c r="C86" i="1"/>
  <c r="C92" i="1" l="1"/>
  <c r="D92" i="1"/>
  <c r="E92" i="1"/>
  <c r="C87" i="1"/>
  <c r="D86" i="1" s="1"/>
  <c r="D84" i="1" l="1"/>
  <c r="D85" i="1"/>
  <c r="D83" i="1"/>
  <c r="D81" i="1"/>
  <c r="D87" i="1" l="1"/>
</calcChain>
</file>

<file path=xl/sharedStrings.xml><?xml version="1.0" encoding="utf-8"?>
<sst xmlns="http://schemas.openxmlformats.org/spreadsheetml/2006/main" count="157" uniqueCount="115">
  <si>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</si>
  <si>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</si>
  <si>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</si>
  <si>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</si>
  <si>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</si>
  <si>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</si>
  <si>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</si>
  <si>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</si>
  <si>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</si>
  <si>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</si>
  <si>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</si>
  <si>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</si>
  <si>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</si>
  <si>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</si>
  <si>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</si>
  <si>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</si>
  <si>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</si>
  <si>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</si>
  <si>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</si>
  <si>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</si>
  <si>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</si>
  <si>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</si>
  <si>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</si>
  <si>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</si>
  <si>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</si>
  <si>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</si>
  <si>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</si>
  <si>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</si>
  <si>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</si>
  <si>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</si>
  <si>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FERTILIZANTES</t>
  </si>
  <si>
    <t>HERBICIDAS</t>
  </si>
  <si>
    <t>INSECTICIDAS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</si>
  <si>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</si>
  <si>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</si>
  <si>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</si>
  <si>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</si>
  <si>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</si>
  <si>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</si>
  <si>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</si>
  <si>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</si>
  <si>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</si>
  <si>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</si>
  <si>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</si>
  <si>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</si>
  <si>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</si>
  <si>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</si>
  <si>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</si>
  <si>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</si>
  <si>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</si>
  <si>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</si>
  <si>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</si>
  <si>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</si>
  <si>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</si>
  <si>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</si>
  <si>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</si>
  <si>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</si>
  <si>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CAMAROSA</t>
  </si>
  <si>
    <t>DEL MAULE</t>
  </si>
  <si>
    <t>RENDIMIENTO (KG/Há.)</t>
  </si>
  <si>
    <t>PRECIO ESPERADO ($/KG)</t>
  </si>
  <si>
    <t>PODA</t>
  </si>
  <si>
    <t>JULIO</t>
  </si>
  <si>
    <t>CONTROL DE MALEZAS</t>
  </si>
  <si>
    <t>AGOSTO</t>
  </si>
  <si>
    <t>RIEGOS</t>
  </si>
  <si>
    <t>SEPT-FEBRERO</t>
  </si>
  <si>
    <t>MAYO-AGOSTO</t>
  </si>
  <si>
    <t>APLICACIÓN PESTICIDAS</t>
  </si>
  <si>
    <t>APLICACIÓN FITOSANITAR.</t>
  </si>
  <si>
    <t>DICIEMBRE-ENERO</t>
  </si>
  <si>
    <t>FOSFATO MONOAMONICO</t>
  </si>
  <si>
    <t>NITRATO MAGNESICO</t>
  </si>
  <si>
    <t>FUNGUICIDS</t>
  </si>
  <si>
    <t>ALIETE</t>
  </si>
  <si>
    <t>ROVRAL</t>
  </si>
  <si>
    <t>POLYBEN</t>
  </si>
  <si>
    <t>VERTIMEC</t>
  </si>
  <si>
    <t>ROUNDUP</t>
  </si>
  <si>
    <t>KG</t>
  </si>
  <si>
    <t>SEPT-MARZO</t>
  </si>
  <si>
    <t>ULTRASOL P/PRODUCCION</t>
  </si>
  <si>
    <t>OCTUBRE-NOV.</t>
  </si>
  <si>
    <t>AZUFRE MOJ.</t>
  </si>
  <si>
    <t>LIT</t>
  </si>
  <si>
    <t>DIC--FEBRERO</t>
  </si>
  <si>
    <t>AGOSTO-OCTUBRE</t>
  </si>
  <si>
    <t>ACARREO INSUMOS</t>
  </si>
  <si>
    <t>AGOSTO-MARZO</t>
  </si>
  <si>
    <t>NITRATO CALCIO</t>
  </si>
  <si>
    <t>CONS. FRESCO Y AGROIN.</t>
  </si>
  <si>
    <t>MEDIO</t>
  </si>
  <si>
    <t>OCT-ABRIL</t>
  </si>
  <si>
    <t>SEQUIA - LLUVIAS</t>
  </si>
  <si>
    <t>NOVIEMBRE-ENERO</t>
  </si>
  <si>
    <t>Rendimiento (kg/hà)</t>
  </si>
  <si>
    <t>Costo unitario ($/kg) (*)</t>
  </si>
  <si>
    <t>ESCENARIOS COSTO UNITARIO  ($/kg)</t>
  </si>
  <si>
    <t>FRUTILLA AÑO 1 - 2</t>
  </si>
  <si>
    <t>N° Jornadas/HA.</t>
  </si>
  <si>
    <t>Cantidad (Kg/l/u)/HA.</t>
  </si>
  <si>
    <t>ANALISIS QUIMICO  DE SUELOS</t>
  </si>
  <si>
    <t xml:space="preserve">ANALISIS </t>
  </si>
  <si>
    <t>FEBRERO-MARZO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</si>
  <si>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</si>
  <si>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</si>
  <si>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t>N/A</t>
  </si>
  <si>
    <t>APLICACIONES FERTILIZ. (2)</t>
  </si>
  <si>
    <t>7. El  costo de la mano de obra incluye impuestos e  imposiciones</t>
  </si>
  <si>
    <t>COSECHA Y EMBALAJE</t>
  </si>
  <si>
    <t>6. La cosecha JH equivale al valor por kilo cosechado ($200)</t>
  </si>
  <si>
    <t>JM</t>
  </si>
  <si>
    <t>JUNIO-2022</t>
  </si>
  <si>
    <t>CAUQUENES</t>
  </si>
  <si>
    <t>CAUQUENES-PELLUHUE-CHANCO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</si>
</sst>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</numFmts>
  <fonts count="17" x14ac:knownFonts="1">
    <font>
      <sz val="11"/>
      <color indexed="8"/>
      <name val="Calibri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sz val="8"/>
      <color indexed="8"/>
      <name val="Arial Narrow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9"/>
      <color indexed="9"/>
      <name val="Arial Narrow"/>
      <family val="2"/>
    </font>
    <font>
      <b/>
      <sz val="9"/>
      <color indexed="8"/>
      <name val="Arial Narrow"/>
      <family val="2"/>
    </font>
    <font>
      <b/>
      <i/>
      <sz val="9"/>
      <color indexed="9"/>
      <name val="Arial Narrow"/>
      <family val="2"/>
    </font>
    <font>
      <sz val="7"/>
      <color indexed="8"/>
      <name val="Arial Narrow"/>
      <family val="2"/>
    </font>
    <font>
      <u/>
      <sz val="7"/>
      <color indexed="8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b/>
      <sz val="7"/>
      <color indexed="15"/>
      <name val="Arial Narrow"/>
      <family val="2"/>
    </font>
    <font>
      <sz val="7"/>
      <color indexed="9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41" fontId="5" fillId="0" borderId="0" applyFont="0" applyFill="0" applyBorder="0" applyAlignment="0" applyProtection="0"/>
  </cellStyleXfs>
  <cellXfs count="109">
    <xf numFmtId="0" fontId="0" fillId="0" borderId="0" xfId="0" applyFont="1" applyAlignment="1"/>
    <xf numFmtId="0" fontId="0" fillId="0" borderId="0" xfId="0" applyNumberFormat="1" applyFont="1" applyAlignment="1"/>
    <xf numFmtId="0" fontId="0" fillId="0" borderId="1" xfId="0" applyNumberFormat="1" applyFont="1" applyBorder="1" applyAlignment="1"/>
    <xf numFmtId="0" fontId="0" fillId="2" borderId="1" xfId="0" applyFont="1" applyFill="1" applyBorder="1" applyAlignment="1"/>
    <xf numFmtId="49" fontId="1" fillId="2" borderId="10" xfId="0" applyNumberFormat="1" applyFont="1" applyFill="1" applyBorder="1" applyAlignment="1">
      <alignment wrapText="1"/>
    </xf>
    <xf numFmtId="49" fontId="1" fillId="2" borderId="10" xfId="0" applyNumberFormat="1" applyFont="1" applyFill="1" applyBorder="1" applyAlignment="1">
      <alignment horizontal="center" wrapText="1"/>
    </xf>
    <xf numFmtId="3" fontId="1" fillId="2" borderId="10" xfId="0" applyNumberFormat="1" applyFont="1" applyFill="1" applyBorder="1" applyAlignment="1">
      <alignment horizontal="right" wrapText="1"/>
    </xf>
    <xf numFmtId="0" fontId="6" fillId="2" borderId="1" xfId="0" applyFont="1" applyFill="1" applyBorder="1" applyAlignment="1"/>
    <xf numFmtId="0" fontId="6" fillId="0" borderId="0" xfId="0" applyNumberFormat="1" applyFont="1" applyAlignment="1"/>
    <xf numFmtId="0" fontId="6" fillId="0" borderId="0" xfId="0" applyFont="1" applyAlignment="1"/>
    <xf numFmtId="0" fontId="1" fillId="2" borderId="10" xfId="0" applyNumberFormat="1" applyFont="1" applyFill="1" applyBorder="1" applyAlignment="1">
      <alignment horizontal="center" wrapText="1"/>
    </xf>
    <xf numFmtId="49" fontId="1" fillId="2" borderId="10" xfId="0" applyNumberFormat="1" applyFont="1" applyFill="1" applyBorder="1" applyAlignment="1">
      <alignment vertical="center" wrapText="1"/>
    </xf>
    <xf numFmtId="0" fontId="4" fillId="2" borderId="1" xfId="0" applyFont="1" applyFill="1" applyBorder="1" applyAlignment="1"/>
    <xf numFmtId="0" fontId="2" fillId="2" borderId="1" xfId="0" applyFont="1" applyFill="1" applyBorder="1" applyAlignment="1"/>
    <xf numFmtId="0" fontId="1" fillId="2" borderId="1" xfId="0" applyFont="1" applyFill="1" applyBorder="1" applyAlignment="1"/>
    <xf numFmtId="0" fontId="1" fillId="2" borderId="1" xfId="0" applyFont="1" applyFill="1" applyBorder="1" applyAlignment="1">
      <alignment wrapText="1"/>
    </xf>
    <xf numFmtId="14" fontId="1" fillId="2" borderId="1" xfId="0" applyNumberFormat="1" applyFont="1" applyFill="1" applyBorder="1" applyAlignment="1"/>
    <xf numFmtId="0" fontId="1" fillId="2" borderId="1" xfId="0" applyFont="1" applyFill="1" applyBorder="1" applyAlignment="1">
      <alignment horizontal="justify" wrapText="1"/>
    </xf>
    <xf numFmtId="0" fontId="1" fillId="0" borderId="1" xfId="0" applyNumberFormat="1" applyFont="1" applyBorder="1" applyAlignment="1"/>
    <xf numFmtId="3" fontId="2" fillId="2" borderId="1" xfId="0" applyNumberFormat="1" applyFont="1" applyFill="1" applyBorder="1" applyAlignment="1"/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vertical="center"/>
    </xf>
    <xf numFmtId="0" fontId="7" fillId="3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/>
    <xf numFmtId="3" fontId="8" fillId="2" borderId="1" xfId="0" applyNumberFormat="1" applyFont="1" applyFill="1" applyBorder="1" applyAlignment="1"/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/>
    </xf>
    <xf numFmtId="0" fontId="7" fillId="5" borderId="1" xfId="0" applyFont="1" applyFill="1" applyBorder="1" applyAlignment="1">
      <alignment vertical="center"/>
    </xf>
    <xf numFmtId="49" fontId="10" fillId="2" borderId="1" xfId="0" applyNumberFormat="1" applyFont="1" applyFill="1" applyBorder="1" applyAlignment="1">
      <alignment vertical="center"/>
    </xf>
    <xf numFmtId="0" fontId="12" fillId="2" borderId="1" xfId="0" applyFont="1" applyFill="1" applyBorder="1" applyAlignment="1">
      <alignment vertical="center"/>
    </xf>
    <xf numFmtId="164" fontId="12" fillId="2" borderId="1" xfId="0" applyNumberFormat="1" applyFont="1" applyFill="1" applyBorder="1" applyAlignment="1">
      <alignment vertical="center"/>
    </xf>
    <xf numFmtId="0" fontId="10" fillId="2" borderId="1" xfId="0" applyFont="1" applyFill="1" applyBorder="1" applyAlignment="1">
      <alignment vertical="center"/>
    </xf>
    <xf numFmtId="0" fontId="10" fillId="2" borderId="1" xfId="0" applyFont="1" applyFill="1" applyBorder="1" applyAlignment="1"/>
    <xf numFmtId="0" fontId="10" fillId="6" borderId="1" xfId="0" applyFont="1" applyFill="1" applyBorder="1" applyAlignment="1"/>
    <xf numFmtId="0" fontId="12" fillId="6" borderId="1" xfId="0" applyFont="1" applyFill="1" applyBorder="1" applyAlignment="1">
      <alignment vertical="center"/>
    </xf>
    <xf numFmtId="0" fontId="16" fillId="2" borderId="1" xfId="0" applyFont="1" applyFill="1" applyBorder="1" applyAlignment="1">
      <alignment vertical="center"/>
    </xf>
    <xf numFmtId="0" fontId="13" fillId="6" borderId="1" xfId="0" applyFont="1" applyFill="1" applyBorder="1" applyAlignment="1">
      <alignment vertical="center"/>
    </xf>
    <xf numFmtId="164" fontId="13" fillId="2" borderId="1" xfId="0" applyNumberFormat="1" applyFont="1" applyFill="1" applyBorder="1" applyAlignment="1">
      <alignment vertical="center"/>
    </xf>
    <xf numFmtId="49" fontId="13" fillId="2" borderId="2" xfId="0" applyNumberFormat="1" applyFont="1" applyFill="1" applyBorder="1" applyAlignment="1">
      <alignment vertical="center"/>
    </xf>
    <xf numFmtId="0" fontId="10" fillId="2" borderId="3" xfId="0" applyFont="1" applyFill="1" applyBorder="1" applyAlignment="1"/>
    <xf numFmtId="0" fontId="10" fillId="2" borderId="4" xfId="0" applyFont="1" applyFill="1" applyBorder="1" applyAlignment="1"/>
    <xf numFmtId="49" fontId="10" fillId="2" borderId="5" xfId="0" applyNumberFormat="1" applyFont="1" applyFill="1" applyBorder="1" applyAlignment="1">
      <alignment vertical="center"/>
    </xf>
    <xf numFmtId="0" fontId="10" fillId="2" borderId="6" xfId="0" applyFont="1" applyFill="1" applyBorder="1" applyAlignment="1"/>
    <xf numFmtId="49" fontId="10" fillId="2" borderId="7" xfId="0" applyNumberFormat="1" applyFont="1" applyFill="1" applyBorder="1" applyAlignment="1">
      <alignment vertical="center"/>
    </xf>
    <xf numFmtId="0" fontId="10" fillId="2" borderId="8" xfId="0" applyFont="1" applyFill="1" applyBorder="1" applyAlignment="1"/>
    <xf numFmtId="0" fontId="10" fillId="2" borderId="9" xfId="0" applyFont="1" applyFill="1" applyBorder="1" applyAlignment="1"/>
    <xf numFmtId="0" fontId="10" fillId="8" borderId="10" xfId="0" applyFont="1" applyFill="1" applyBorder="1" applyAlignment="1"/>
    <xf numFmtId="49" fontId="13" fillId="7" borderId="10" xfId="0" applyNumberFormat="1" applyFont="1" applyFill="1" applyBorder="1" applyAlignment="1">
      <alignment vertical="center"/>
    </xf>
    <xf numFmtId="49" fontId="13" fillId="7" borderId="10" xfId="0" applyNumberFormat="1" applyFont="1" applyFill="1" applyBorder="1" applyAlignment="1">
      <alignment horizontal="center" vertical="center"/>
    </xf>
    <xf numFmtId="49" fontId="10" fillId="7" borderId="10" xfId="0" applyNumberFormat="1" applyFont="1" applyFill="1" applyBorder="1" applyAlignment="1"/>
    <xf numFmtId="49" fontId="13" fillId="2" borderId="10" xfId="0" applyNumberFormat="1" applyFont="1" applyFill="1" applyBorder="1" applyAlignment="1">
      <alignment vertical="center"/>
    </xf>
    <xf numFmtId="3" fontId="13" fillId="2" borderId="10" xfId="0" applyNumberFormat="1" applyFont="1" applyFill="1" applyBorder="1" applyAlignment="1">
      <alignment vertical="center"/>
    </xf>
    <xf numFmtId="9" fontId="10" fillId="2" borderId="10" xfId="0" applyNumberFormat="1" applyFont="1" applyFill="1" applyBorder="1" applyAlignment="1"/>
    <xf numFmtId="0" fontId="13" fillId="2" borderId="10" xfId="0" applyNumberFormat="1" applyFont="1" applyFill="1" applyBorder="1" applyAlignment="1">
      <alignment vertical="center"/>
    </xf>
    <xf numFmtId="165" fontId="13" fillId="2" borderId="10" xfId="0" applyNumberFormat="1" applyFont="1" applyFill="1" applyBorder="1" applyAlignment="1">
      <alignment vertical="center"/>
    </xf>
    <xf numFmtId="165" fontId="13" fillId="7" borderId="10" xfId="0" applyNumberFormat="1" applyFont="1" applyFill="1" applyBorder="1" applyAlignment="1">
      <alignment vertical="center"/>
    </xf>
    <xf numFmtId="9" fontId="13" fillId="7" borderId="10" xfId="0" applyNumberFormat="1" applyFont="1" applyFill="1" applyBorder="1" applyAlignment="1">
      <alignment vertical="center"/>
    </xf>
    <xf numFmtId="0" fontId="12" fillId="8" borderId="10" xfId="0" applyFont="1" applyFill="1" applyBorder="1" applyAlignment="1">
      <alignment vertical="center"/>
    </xf>
    <xf numFmtId="49" fontId="15" fillId="8" borderId="10" xfId="0" applyNumberFormat="1" applyFont="1" applyFill="1" applyBorder="1" applyAlignment="1">
      <alignment vertical="center"/>
    </xf>
    <xf numFmtId="41" fontId="13" fillId="7" borderId="10" xfId="1" applyFont="1" applyFill="1" applyBorder="1" applyAlignment="1">
      <alignment vertical="center"/>
    </xf>
    <xf numFmtId="49" fontId="7" fillId="5" borderId="11" xfId="0" applyNumberFormat="1" applyFont="1" applyFill="1" applyBorder="1" applyAlignment="1">
      <alignment vertical="center"/>
    </xf>
    <xf numFmtId="0" fontId="7" fillId="5" borderId="12" xfId="0" applyFont="1" applyFill="1" applyBorder="1" applyAlignment="1">
      <alignment vertical="center"/>
    </xf>
    <xf numFmtId="164" fontId="7" fillId="5" borderId="13" xfId="0" applyNumberFormat="1" applyFont="1" applyFill="1" applyBorder="1" applyAlignment="1">
      <alignment vertical="center"/>
    </xf>
    <xf numFmtId="49" fontId="7" fillId="3" borderId="14" xfId="0" applyNumberFormat="1" applyFont="1" applyFill="1" applyBorder="1" applyAlignment="1">
      <alignment vertical="center"/>
    </xf>
    <xf numFmtId="164" fontId="7" fillId="3" borderId="15" xfId="0" applyNumberFormat="1" applyFont="1" applyFill="1" applyBorder="1" applyAlignment="1">
      <alignment vertical="center"/>
    </xf>
    <xf numFmtId="49" fontId="7" fillId="5" borderId="14" xfId="0" applyNumberFormat="1" applyFont="1" applyFill="1" applyBorder="1" applyAlignment="1">
      <alignment vertical="center"/>
    </xf>
    <xf numFmtId="164" fontId="7" fillId="5" borderId="15" xfId="0" applyNumberFormat="1" applyFont="1" applyFill="1" applyBorder="1" applyAlignment="1">
      <alignment vertical="center"/>
    </xf>
    <xf numFmtId="49" fontId="7" fillId="5" borderId="16" xfId="0" applyNumberFormat="1" applyFont="1" applyFill="1" applyBorder="1" applyAlignment="1">
      <alignment vertical="center"/>
    </xf>
    <xf numFmtId="0" fontId="7" fillId="5" borderId="17" xfId="0" applyFont="1" applyFill="1" applyBorder="1" applyAlignment="1">
      <alignment vertical="center"/>
    </xf>
    <xf numFmtId="164" fontId="7" fillId="5" borderId="18" xfId="0" applyNumberFormat="1" applyFont="1" applyFill="1" applyBorder="1" applyAlignment="1">
      <alignment vertical="center"/>
    </xf>
    <xf numFmtId="49" fontId="7" fillId="5" borderId="10" xfId="0" applyNumberFormat="1" applyFont="1" applyFill="1" applyBorder="1" applyAlignment="1">
      <alignment vertical="center"/>
    </xf>
    <xf numFmtId="49" fontId="7" fillId="3" borderId="10" xfId="0" applyNumberFormat="1" applyFont="1" applyFill="1" applyBorder="1" applyAlignment="1">
      <alignment horizontal="center" vertical="center"/>
    </xf>
    <xf numFmtId="49" fontId="7" fillId="3" borderId="10" xfId="0" applyNumberFormat="1" applyFont="1" applyFill="1" applyBorder="1" applyAlignment="1">
      <alignment vertical="center"/>
    </xf>
    <xf numFmtId="49" fontId="7" fillId="3" borderId="10" xfId="0" applyNumberFormat="1" applyFont="1" applyFill="1" applyBorder="1" applyAlignment="1">
      <alignment horizontal="center" vertical="center" wrapText="1"/>
    </xf>
    <xf numFmtId="49" fontId="1" fillId="2" borderId="10" xfId="0" applyNumberFormat="1" applyFont="1" applyFill="1" applyBorder="1" applyAlignment="1">
      <alignment horizontal="center"/>
    </xf>
    <xf numFmtId="3" fontId="1" fillId="2" borderId="10" xfId="0" applyNumberFormat="1" applyFont="1" applyFill="1" applyBorder="1" applyAlignment="1"/>
    <xf numFmtId="0" fontId="7" fillId="3" borderId="10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vertical="center"/>
    </xf>
    <xf numFmtId="3" fontId="7" fillId="3" borderId="10" xfId="0" applyNumberFormat="1" applyFont="1" applyFill="1" applyBorder="1" applyAlignment="1">
      <alignment vertical="center"/>
    </xf>
    <xf numFmtId="49" fontId="3" fillId="2" borderId="10" xfId="0" applyNumberFormat="1" applyFont="1" applyFill="1" applyBorder="1" applyAlignment="1">
      <alignment wrapText="1"/>
    </xf>
    <xf numFmtId="0" fontId="3" fillId="2" borderId="10" xfId="0" applyFont="1" applyFill="1" applyBorder="1" applyAlignment="1">
      <alignment horizontal="left" vertical="center" wrapText="1"/>
    </xf>
    <xf numFmtId="0" fontId="1" fillId="2" borderId="10" xfId="0" applyNumberFormat="1" applyFont="1" applyFill="1" applyBorder="1" applyAlignment="1"/>
    <xf numFmtId="0" fontId="1" fillId="2" borderId="10" xfId="0" applyFont="1" applyFill="1" applyBorder="1" applyAlignment="1"/>
    <xf numFmtId="0" fontId="1" fillId="2" borderId="10" xfId="0" applyFont="1" applyFill="1" applyBorder="1" applyAlignment="1">
      <alignment horizontal="center"/>
    </xf>
    <xf numFmtId="0" fontId="1" fillId="2" borderId="10" xfId="0" applyNumberFormat="1" applyFont="1" applyFill="1" applyBorder="1" applyAlignment="1">
      <alignment wrapText="1"/>
    </xf>
    <xf numFmtId="49" fontId="1" fillId="2" borderId="10" xfId="0" applyNumberFormat="1" applyFont="1" applyFill="1" applyBorder="1" applyAlignment="1">
      <alignment horizontal="right" wrapText="1"/>
    </xf>
    <xf numFmtId="0" fontId="8" fillId="2" borderId="10" xfId="0" applyFont="1" applyFill="1" applyBorder="1" applyAlignment="1">
      <alignment vertical="center"/>
    </xf>
    <xf numFmtId="0" fontId="8" fillId="2" borderId="10" xfId="0" applyFont="1" applyFill="1" applyBorder="1" applyAlignment="1">
      <alignment horizontal="center" vertical="center"/>
    </xf>
    <xf numFmtId="49" fontId="7" fillId="3" borderId="10" xfId="0" applyNumberFormat="1" applyFont="1" applyFill="1" applyBorder="1" applyAlignment="1">
      <alignment vertical="center" wrapText="1"/>
    </xf>
    <xf numFmtId="49" fontId="8" fillId="2" borderId="10" xfId="0" applyNumberFormat="1" applyFont="1" applyFill="1" applyBorder="1" applyAlignment="1">
      <alignment horizontal="right"/>
    </xf>
    <xf numFmtId="49" fontId="1" fillId="2" borderId="10" xfId="0" applyNumberFormat="1" applyFont="1" applyFill="1" applyBorder="1" applyAlignment="1">
      <alignment horizontal="right" vertical="center" wrapText="1"/>
    </xf>
    <xf numFmtId="49" fontId="1" fillId="2" borderId="10" xfId="0" applyNumberFormat="1" applyFont="1" applyFill="1" applyBorder="1" applyAlignment="1">
      <alignment horizontal="right"/>
    </xf>
    <xf numFmtId="3" fontId="2" fillId="2" borderId="10" xfId="0" applyNumberFormat="1" applyFont="1" applyFill="1" applyBorder="1" applyAlignment="1"/>
    <xf numFmtId="166" fontId="1" fillId="2" borderId="10" xfId="0" applyNumberFormat="1" applyFont="1" applyFill="1" applyBorder="1" applyAlignment="1"/>
    <xf numFmtId="49" fontId="1" fillId="2" borderId="10" xfId="0" applyNumberFormat="1" applyFont="1" applyFill="1" applyBorder="1" applyAlignment="1"/>
    <xf numFmtId="0" fontId="1" fillId="2" borderId="10" xfId="0" applyFont="1" applyFill="1" applyBorder="1" applyAlignment="1">
      <alignment vertical="center"/>
    </xf>
    <xf numFmtId="49" fontId="15" fillId="8" borderId="10" xfId="0" applyNumberFormat="1" applyFont="1" applyFill="1" applyBorder="1" applyAlignment="1">
      <alignment vertical="center"/>
    </xf>
    <xf numFmtId="0" fontId="13" fillId="8" borderId="10" xfId="0" applyFont="1" applyFill="1" applyBorder="1" applyAlignment="1">
      <alignment vertical="center"/>
    </xf>
    <xf numFmtId="49" fontId="1" fillId="2" borderId="10" xfId="0" applyNumberFormat="1" applyFont="1" applyFill="1" applyBorder="1" applyAlignment="1">
      <alignment wrapText="1"/>
    </xf>
    <xf numFmtId="0" fontId="1" fillId="2" borderId="10" xfId="0" applyFont="1" applyFill="1" applyBorder="1" applyAlignment="1">
      <alignment wrapText="1"/>
    </xf>
    <xf numFmtId="49" fontId="7" fillId="3" borderId="10" xfId="0" applyNumberFormat="1" applyFont="1" applyFill="1" applyBorder="1" applyAlignment="1">
      <alignment wrapText="1"/>
    </xf>
    <xf numFmtId="0" fontId="7" fillId="4" borderId="10" xfId="0" applyFont="1" applyFill="1" applyBorder="1" applyAlignment="1">
      <alignment wrapText="1"/>
    </xf>
    <xf numFmtId="49" fontId="1" fillId="2" borderId="10" xfId="0" applyNumberFormat="1" applyFont="1" applyFill="1" applyBorder="1" applyAlignment="1"/>
    <xf numFmtId="0" fontId="1" fillId="2" borderId="10" xfId="0" applyFont="1" applyFill="1" applyBorder="1" applyAlignment="1"/>
    <xf numFmtId="49" fontId="9" fillId="3" borderId="10" xfId="0" applyNumberFormat="1" applyFont="1" applyFill="1" applyBorder="1" applyAlignment="1">
      <alignment horizontal="center" vertical="center"/>
    </xf>
    <xf numFmtId="0" fontId="9" fillId="4" borderId="10" xfId="0" applyFont="1" applyFill="1" applyBorder="1" applyAlignment="1">
      <alignment horizontal="center" vertical="center"/>
    </xf>
    <xf numFmtId="49" fontId="1" fillId="9" borderId="10" xfId="0" applyNumberFormat="1" applyFont="1" applyFill="1" applyBorder="1" applyAlignment="1">
      <alignment horizontal="right" wrapText="1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9523</xdr:colOff>
      <xdr:row>1</xdr:row>
      <xdr:rowOff>0</xdr:rowOff>
    </xdr:from>
    <xdr:to>
      <xdr:col>6</xdr:col>
      <xdr:colOff>923925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498" y="190500"/>
          <a:ext cx="5905502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4"/>
  <sheetViews>
    <sheetView showGridLines="0" tabSelected="1" zoomScaleNormal="100" workbookViewId="0">
      <selection activeCell="C13" sqref="C13:C14"/>
    </sheetView>
  </sheetViews>
  <sheetFormatPr baseColWidth="10" defaultColWidth="10.85546875" defaultRowHeight="11.25" customHeight="1" x14ac:dyDescent="0.25"/>
  <cols>
    <col min="1" max="1" width="14.140625" style="2" customWidth="1"/>
    <col min="2" max="2" width="21.85546875" style="2" customWidth="1"/>
    <col min="3" max="3" width="18.140625" style="2" customWidth="1"/>
    <col min="4" max="4" width="9.42578125" style="2" customWidth="1"/>
    <col min="5" max="5" width="14.42578125" style="2" customWidth="1"/>
    <col min="6" max="6" width="11" style="2" customWidth="1"/>
    <col min="7" max="7" width="14" style="2" customWidth="1"/>
    <col min="8" max="255" width="10.85546875" style="1" customWidth="1"/>
  </cols>
  <sheetData>
    <row r="1" spans="1:7" ht="15" customHeight="1" x14ac:dyDescent="0.25">
      <c r="A1" s="3"/>
      <c r="B1" s="3"/>
      <c r="C1" s="3"/>
      <c r="D1" s="3"/>
      <c r="E1" s="3"/>
      <c r="F1" s="3"/>
      <c r="G1" s="3"/>
    </row>
    <row r="2" spans="1:7" ht="15" customHeight="1" x14ac:dyDescent="0.25">
      <c r="A2" s="3"/>
      <c r="B2" s="3"/>
      <c r="C2" s="3"/>
      <c r="D2" s="3"/>
      <c r="E2" s="3"/>
      <c r="F2" s="3"/>
      <c r="G2" s="3"/>
    </row>
    <row r="3" spans="1:7" ht="15" customHeight="1" x14ac:dyDescent="0.25">
      <c r="A3" s="3"/>
      <c r="B3" s="3"/>
      <c r="C3" s="3"/>
      <c r="D3" s="3"/>
      <c r="E3" s="3"/>
      <c r="F3" s="3"/>
      <c r="G3" s="3"/>
    </row>
    <row r="4" spans="1:7" ht="15" customHeight="1" x14ac:dyDescent="0.25">
      <c r="A4" s="3"/>
      <c r="B4" s="3"/>
      <c r="C4" s="3"/>
      <c r="D4" s="3"/>
      <c r="E4" s="3"/>
      <c r="F4" s="3"/>
      <c r="G4" s="3"/>
    </row>
    <row r="5" spans="1:7" ht="15" customHeight="1" x14ac:dyDescent="0.25">
      <c r="A5" s="3"/>
      <c r="B5" s="3"/>
      <c r="C5" s="3"/>
      <c r="D5" s="3"/>
      <c r="E5" s="3"/>
      <c r="F5" s="3"/>
      <c r="G5" s="3"/>
    </row>
    <row r="6" spans="1:7" ht="15" customHeight="1" x14ac:dyDescent="0.25">
      <c r="A6" s="3"/>
      <c r="B6" s="3"/>
      <c r="C6" s="3"/>
      <c r="D6" s="3"/>
      <c r="E6" s="3"/>
      <c r="F6" s="3"/>
      <c r="G6" s="3"/>
    </row>
    <row r="7" spans="1:7" ht="15" customHeight="1" x14ac:dyDescent="0.25">
      <c r="A7" s="3"/>
      <c r="B7" s="3"/>
      <c r="C7" s="3"/>
      <c r="D7" s="3"/>
      <c r="E7" s="3"/>
      <c r="F7" s="3"/>
      <c r="G7" s="3"/>
    </row>
    <row r="8" spans="1:7" ht="15" customHeight="1" x14ac:dyDescent="0.25">
      <c r="A8" s="3"/>
      <c r="B8" s="3"/>
      <c r="C8" s="12"/>
      <c r="D8" s="3"/>
      <c r="E8" s="3"/>
      <c r="F8" s="3"/>
      <c r="G8" s="3"/>
    </row>
    <row r="9" spans="1:7" ht="12" customHeight="1" x14ac:dyDescent="0.25">
      <c r="A9" s="3"/>
      <c r="B9" s="90" t="s">
        <v>0</v>
      </c>
      <c r="C9" s="91" t="s">
        <v>98</v>
      </c>
      <c r="D9" s="13"/>
      <c r="E9" s="102" t="s">
        <v>59</v>
      </c>
      <c r="F9" s="103"/>
      <c r="G9" s="94">
        <v>40000</v>
      </c>
    </row>
    <row r="10" spans="1:7" ht="14.1" customHeight="1" x14ac:dyDescent="0.25">
      <c r="A10" s="3"/>
      <c r="B10" s="11" t="s">
        <v>1</v>
      </c>
      <c r="C10" s="92" t="s">
        <v>57</v>
      </c>
      <c r="D10" s="14"/>
      <c r="E10" s="100" t="s">
        <v>2</v>
      </c>
      <c r="F10" s="101"/>
      <c r="G10" s="93" t="s">
        <v>92</v>
      </c>
    </row>
    <row r="11" spans="1:7" ht="14.1" customHeight="1" x14ac:dyDescent="0.25">
      <c r="A11" s="3"/>
      <c r="B11" s="11" t="s">
        <v>3</v>
      </c>
      <c r="C11" s="93" t="s">
        <v>91</v>
      </c>
      <c r="D11" s="14"/>
      <c r="E11" s="100" t="s">
        <v>60</v>
      </c>
      <c r="F11" s="101"/>
      <c r="G11" s="95">
        <v>750</v>
      </c>
    </row>
    <row r="12" spans="1:7" ht="14.1" customHeight="1" x14ac:dyDescent="0.25">
      <c r="A12" s="3"/>
      <c r="B12" s="11" t="s">
        <v>4</v>
      </c>
      <c r="C12" s="87" t="s">
        <v>58</v>
      </c>
      <c r="D12" s="14"/>
      <c r="E12" s="96" t="s">
        <v>5</v>
      </c>
      <c r="F12" s="84"/>
      <c r="G12" s="6">
        <f>(G9*G11)</f>
        <v>30000000</v>
      </c>
    </row>
    <row r="13" spans="1:7" ht="24.75" customHeight="1" x14ac:dyDescent="0.25">
      <c r="A13" s="3"/>
      <c r="B13" s="11" t="s">
        <v>6</v>
      </c>
      <c r="C13" s="108" t="s">
        <v>113</v>
      </c>
      <c r="D13" s="14"/>
      <c r="E13" s="100" t="s">
        <v>7</v>
      </c>
      <c r="F13" s="101"/>
      <c r="G13" s="87" t="s">
        <v>90</v>
      </c>
    </row>
    <row r="14" spans="1:7" ht="17.25" customHeight="1" x14ac:dyDescent="0.25">
      <c r="A14" s="3"/>
      <c r="B14" s="11" t="s">
        <v>8</v>
      </c>
      <c r="C14" s="108" t="s">
        <v>114</v>
      </c>
      <c r="D14" s="14"/>
      <c r="E14" s="100" t="s">
        <v>9</v>
      </c>
      <c r="F14" s="101"/>
      <c r="G14" s="93" t="s">
        <v>92</v>
      </c>
    </row>
    <row r="15" spans="1:7" ht="14.25" customHeight="1" x14ac:dyDescent="0.25">
      <c r="A15" s="3"/>
      <c r="B15" s="11" t="s">
        <v>10</v>
      </c>
      <c r="C15" s="93" t="s">
        <v>112</v>
      </c>
      <c r="D15" s="14"/>
      <c r="E15" s="104" t="s">
        <v>11</v>
      </c>
      <c r="F15" s="105"/>
      <c r="G15" s="87" t="s">
        <v>93</v>
      </c>
    </row>
    <row r="16" spans="1:7" ht="12" customHeight="1" x14ac:dyDescent="0.25">
      <c r="A16" s="3"/>
      <c r="B16" s="15"/>
      <c r="C16" s="16"/>
      <c r="D16" s="14"/>
      <c r="E16" s="14"/>
      <c r="F16" s="14"/>
      <c r="G16" s="17"/>
    </row>
    <row r="17" spans="1:255" ht="12" customHeight="1" x14ac:dyDescent="0.25">
      <c r="A17" s="3"/>
      <c r="B17" s="106" t="s">
        <v>12</v>
      </c>
      <c r="C17" s="107"/>
      <c r="D17" s="107"/>
      <c r="E17" s="107"/>
      <c r="F17" s="107"/>
      <c r="G17" s="107"/>
    </row>
    <row r="18" spans="1:255" ht="12" customHeight="1" x14ac:dyDescent="0.25">
      <c r="A18" s="3"/>
      <c r="B18" s="13"/>
      <c r="C18" s="20"/>
      <c r="D18" s="20"/>
      <c r="E18" s="20"/>
      <c r="F18" s="13"/>
      <c r="G18" s="13"/>
    </row>
    <row r="19" spans="1:255" ht="12" customHeight="1" x14ac:dyDescent="0.25">
      <c r="A19" s="3"/>
      <c r="B19" s="72" t="s">
        <v>13</v>
      </c>
      <c r="C19" s="21"/>
      <c r="D19" s="21"/>
      <c r="E19" s="21"/>
      <c r="F19" s="21"/>
      <c r="G19" s="21"/>
    </row>
    <row r="20" spans="1:255" ht="24" customHeight="1" x14ac:dyDescent="0.25">
      <c r="A20" s="3"/>
      <c r="B20" s="75" t="s">
        <v>14</v>
      </c>
      <c r="C20" s="75" t="s">
        <v>15</v>
      </c>
      <c r="D20" s="75" t="s">
        <v>99</v>
      </c>
      <c r="E20" s="75" t="s">
        <v>17</v>
      </c>
      <c r="F20" s="75" t="s">
        <v>18</v>
      </c>
      <c r="G20" s="75" t="s">
        <v>19</v>
      </c>
    </row>
    <row r="21" spans="1:255" ht="14.1" customHeight="1" x14ac:dyDescent="0.25">
      <c r="A21" s="3"/>
      <c r="B21" s="4" t="s">
        <v>61</v>
      </c>
      <c r="C21" s="5" t="s">
        <v>20</v>
      </c>
      <c r="D21" s="10">
        <v>4</v>
      </c>
      <c r="E21" s="5" t="s">
        <v>62</v>
      </c>
      <c r="F21" s="6">
        <v>30000</v>
      </c>
      <c r="G21" s="6">
        <f>(D21*F21)</f>
        <v>120000</v>
      </c>
    </row>
    <row r="22" spans="1:255" ht="14.1" customHeight="1" x14ac:dyDescent="0.25">
      <c r="A22" s="3"/>
      <c r="B22" s="4" t="s">
        <v>63</v>
      </c>
      <c r="C22" s="5" t="s">
        <v>20</v>
      </c>
      <c r="D22" s="10">
        <v>10</v>
      </c>
      <c r="E22" s="5" t="s">
        <v>64</v>
      </c>
      <c r="F22" s="6">
        <v>30000</v>
      </c>
      <c r="G22" s="6">
        <f>(D22*F22)</f>
        <v>300000</v>
      </c>
    </row>
    <row r="23" spans="1:255" ht="14.1" customHeight="1" x14ac:dyDescent="0.25">
      <c r="A23" s="3"/>
      <c r="B23" s="4" t="s">
        <v>65</v>
      </c>
      <c r="C23" s="5" t="s">
        <v>20</v>
      </c>
      <c r="D23" s="10">
        <v>10</v>
      </c>
      <c r="E23" s="5" t="s">
        <v>66</v>
      </c>
      <c r="F23" s="6">
        <v>30000</v>
      </c>
      <c r="G23" s="6">
        <f>(D23*F23)</f>
        <v>300000</v>
      </c>
    </row>
    <row r="24" spans="1:255" ht="14.1" customHeight="1" x14ac:dyDescent="0.25">
      <c r="A24" s="3"/>
      <c r="B24" s="4" t="s">
        <v>107</v>
      </c>
      <c r="C24" s="5" t="s">
        <v>20</v>
      </c>
      <c r="D24" s="10">
        <v>3</v>
      </c>
      <c r="E24" s="5" t="s">
        <v>67</v>
      </c>
      <c r="F24" s="6">
        <v>30000</v>
      </c>
      <c r="G24" s="6">
        <f t="shared" ref="G24:G27" si="0">(D24*F24)</f>
        <v>90000</v>
      </c>
    </row>
    <row r="25" spans="1:255" ht="14.1" customHeight="1" x14ac:dyDescent="0.25">
      <c r="A25" s="3"/>
      <c r="B25" s="4" t="s">
        <v>68</v>
      </c>
      <c r="C25" s="5" t="s">
        <v>20</v>
      </c>
      <c r="D25" s="10">
        <v>5</v>
      </c>
      <c r="E25" s="5" t="s">
        <v>66</v>
      </c>
      <c r="F25" s="6">
        <v>30000</v>
      </c>
      <c r="G25" s="6">
        <f t="shared" si="0"/>
        <v>150000</v>
      </c>
    </row>
    <row r="26" spans="1:255" ht="14.1" customHeight="1" x14ac:dyDescent="0.25">
      <c r="B26" s="4" t="s">
        <v>69</v>
      </c>
      <c r="C26" s="5" t="s">
        <v>20</v>
      </c>
      <c r="D26" s="10">
        <v>2</v>
      </c>
      <c r="E26" s="5" t="s">
        <v>94</v>
      </c>
      <c r="F26" s="6">
        <v>30000</v>
      </c>
      <c r="G26" s="6">
        <f t="shared" si="0"/>
        <v>60000</v>
      </c>
    </row>
    <row r="27" spans="1:255" ht="14.1" customHeight="1" x14ac:dyDescent="0.25">
      <c r="B27" s="4" t="s">
        <v>109</v>
      </c>
      <c r="C27" s="5" t="s">
        <v>20</v>
      </c>
      <c r="D27" s="10">
        <v>265</v>
      </c>
      <c r="E27" s="5" t="s">
        <v>70</v>
      </c>
      <c r="F27" s="6">
        <v>30000</v>
      </c>
      <c r="G27" s="6">
        <f t="shared" si="0"/>
        <v>7950000</v>
      </c>
    </row>
    <row r="28" spans="1:255" s="9" customFormat="1" ht="12.75" customHeight="1" x14ac:dyDescent="0.25">
      <c r="A28" s="7"/>
      <c r="B28" s="74" t="s">
        <v>21</v>
      </c>
      <c r="C28" s="78"/>
      <c r="D28" s="78"/>
      <c r="E28" s="78"/>
      <c r="F28" s="79"/>
      <c r="G28" s="80">
        <f>SUM(G21:G27)</f>
        <v>8970000</v>
      </c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8"/>
      <c r="BR28" s="8"/>
      <c r="BS28" s="8"/>
      <c r="BT28" s="8"/>
      <c r="BU28" s="8"/>
      <c r="BV28" s="8"/>
      <c r="BW28" s="8"/>
      <c r="BX28" s="8"/>
      <c r="BY28" s="8"/>
      <c r="BZ28" s="8"/>
      <c r="CA28" s="8"/>
      <c r="CB28" s="8"/>
      <c r="CC28" s="8"/>
      <c r="CD28" s="8"/>
      <c r="CE28" s="8"/>
      <c r="CF28" s="8"/>
      <c r="CG28" s="8"/>
      <c r="CH28" s="8"/>
      <c r="CI28" s="8"/>
      <c r="CJ28" s="8"/>
      <c r="CK28" s="8"/>
      <c r="CL28" s="8"/>
      <c r="CM28" s="8"/>
      <c r="CN28" s="8"/>
      <c r="CO28" s="8"/>
      <c r="CP28" s="8"/>
      <c r="CQ28" s="8"/>
      <c r="CR28" s="8"/>
      <c r="CS28" s="8"/>
      <c r="CT28" s="8"/>
      <c r="CU28" s="8"/>
      <c r="CV28" s="8"/>
      <c r="CW28" s="8"/>
      <c r="CX28" s="8"/>
      <c r="CY28" s="8"/>
      <c r="CZ28" s="8"/>
      <c r="DA28" s="8"/>
      <c r="DB28" s="8"/>
      <c r="DC28" s="8"/>
      <c r="DD28" s="8"/>
      <c r="DE28" s="8"/>
      <c r="DF28" s="8"/>
      <c r="DG28" s="8"/>
      <c r="DH28" s="8"/>
      <c r="DI28" s="8"/>
      <c r="DJ28" s="8"/>
      <c r="DK28" s="8"/>
      <c r="DL28" s="8"/>
      <c r="DM28" s="8"/>
      <c r="DN28" s="8"/>
      <c r="DO28" s="8"/>
      <c r="DP28" s="8"/>
      <c r="DQ28" s="8"/>
      <c r="DR28" s="8"/>
      <c r="DS28" s="8"/>
      <c r="DT28" s="8"/>
      <c r="DU28" s="8"/>
      <c r="DV28" s="8"/>
      <c r="DW28" s="8"/>
      <c r="DX28" s="8"/>
      <c r="DY28" s="8"/>
      <c r="DZ28" s="8"/>
      <c r="EA28" s="8"/>
      <c r="EB28" s="8"/>
      <c r="EC28" s="8"/>
      <c r="ED28" s="8"/>
      <c r="EE28" s="8"/>
      <c r="EF28" s="8"/>
      <c r="EG28" s="8"/>
      <c r="EH28" s="8"/>
      <c r="EI28" s="8"/>
      <c r="EJ28" s="8"/>
      <c r="EK28" s="8"/>
      <c r="EL28" s="8"/>
      <c r="EM28" s="8"/>
      <c r="EN28" s="8"/>
      <c r="EO28" s="8"/>
      <c r="EP28" s="8"/>
      <c r="EQ28" s="8"/>
      <c r="ER28" s="8"/>
      <c r="ES28" s="8"/>
      <c r="ET28" s="8"/>
      <c r="EU28" s="8"/>
      <c r="EV28" s="8"/>
      <c r="EW28" s="8"/>
      <c r="EX28" s="8"/>
      <c r="EY28" s="8"/>
      <c r="EZ28" s="8"/>
      <c r="FA28" s="8"/>
      <c r="FB28" s="8"/>
      <c r="FC28" s="8"/>
      <c r="FD28" s="8"/>
      <c r="FE28" s="8"/>
      <c r="FF28" s="8"/>
      <c r="FG28" s="8"/>
      <c r="FH28" s="8"/>
      <c r="FI28" s="8"/>
      <c r="FJ28" s="8"/>
      <c r="FK28" s="8"/>
      <c r="FL28" s="8"/>
      <c r="FM28" s="8"/>
      <c r="FN28" s="8"/>
      <c r="FO28" s="8"/>
      <c r="FP28" s="8"/>
      <c r="FQ28" s="8"/>
      <c r="FR28" s="8"/>
      <c r="FS28" s="8"/>
      <c r="FT28" s="8"/>
      <c r="FU28" s="8"/>
      <c r="FV28" s="8"/>
      <c r="FW28" s="8"/>
      <c r="FX28" s="8"/>
      <c r="FY28" s="8"/>
      <c r="FZ28" s="8"/>
      <c r="GA28" s="8"/>
      <c r="GB28" s="8"/>
      <c r="GC28" s="8"/>
      <c r="GD28" s="8"/>
      <c r="GE28" s="8"/>
      <c r="GF28" s="8"/>
      <c r="GG28" s="8"/>
      <c r="GH28" s="8"/>
      <c r="GI28" s="8"/>
      <c r="GJ28" s="8"/>
      <c r="GK28" s="8"/>
      <c r="GL28" s="8"/>
      <c r="GM28" s="8"/>
      <c r="GN28" s="8"/>
      <c r="GO28" s="8"/>
      <c r="GP28" s="8"/>
      <c r="GQ28" s="8"/>
      <c r="GR28" s="8"/>
      <c r="GS28" s="8"/>
      <c r="GT28" s="8"/>
      <c r="GU28" s="8"/>
      <c r="GV28" s="8"/>
      <c r="GW28" s="8"/>
      <c r="GX28" s="8"/>
      <c r="GY28" s="8"/>
      <c r="GZ28" s="8"/>
      <c r="HA28" s="8"/>
      <c r="HB28" s="8"/>
      <c r="HC28" s="8"/>
      <c r="HD28" s="8"/>
      <c r="HE28" s="8"/>
      <c r="HF28" s="8"/>
      <c r="HG28" s="8"/>
      <c r="HH28" s="8"/>
      <c r="HI28" s="8"/>
      <c r="HJ28" s="8"/>
      <c r="HK28" s="8"/>
      <c r="HL28" s="8"/>
      <c r="HM28" s="8"/>
      <c r="HN28" s="8"/>
      <c r="HO28" s="8"/>
      <c r="HP28" s="8"/>
      <c r="HQ28" s="8"/>
      <c r="HR28" s="8"/>
      <c r="HS28" s="8"/>
      <c r="HT28" s="8"/>
      <c r="HU28" s="8"/>
      <c r="HV28" s="8"/>
      <c r="HW28" s="8"/>
      <c r="HX28" s="8"/>
      <c r="HY28" s="8"/>
      <c r="HZ28" s="8"/>
      <c r="IA28" s="8"/>
      <c r="IB28" s="8"/>
      <c r="IC28" s="8"/>
      <c r="ID28" s="8"/>
      <c r="IE28" s="8"/>
      <c r="IF28" s="8"/>
      <c r="IG28" s="8"/>
      <c r="IH28" s="8"/>
      <c r="II28" s="8"/>
      <c r="IJ28" s="8"/>
      <c r="IK28" s="8"/>
      <c r="IL28" s="8"/>
      <c r="IM28" s="8"/>
      <c r="IN28" s="8"/>
      <c r="IO28" s="8"/>
      <c r="IP28" s="8"/>
      <c r="IQ28" s="8"/>
      <c r="IR28" s="8"/>
      <c r="IS28" s="8"/>
      <c r="IT28" s="8"/>
      <c r="IU28" s="8"/>
    </row>
    <row r="29" spans="1:255" ht="12" customHeight="1" x14ac:dyDescent="0.25">
      <c r="A29" s="3"/>
      <c r="B29" s="24"/>
      <c r="C29" s="24"/>
      <c r="D29" s="24"/>
      <c r="E29" s="24"/>
      <c r="F29" s="25"/>
      <c r="G29" s="25"/>
    </row>
    <row r="30" spans="1:255" ht="12" customHeight="1" x14ac:dyDescent="0.25">
      <c r="A30" s="3"/>
      <c r="B30" s="72" t="s">
        <v>22</v>
      </c>
      <c r="C30" s="26"/>
      <c r="D30" s="26"/>
      <c r="E30" s="26"/>
      <c r="F30" s="27"/>
      <c r="G30" s="27"/>
    </row>
    <row r="31" spans="1:255" ht="24" customHeight="1" x14ac:dyDescent="0.25">
      <c r="A31" s="3"/>
      <c r="B31" s="73" t="s">
        <v>14</v>
      </c>
      <c r="C31" s="75" t="s">
        <v>15</v>
      </c>
      <c r="D31" s="75" t="s">
        <v>16</v>
      </c>
      <c r="E31" s="73" t="s">
        <v>17</v>
      </c>
      <c r="F31" s="75" t="s">
        <v>18</v>
      </c>
      <c r="G31" s="73" t="s">
        <v>19</v>
      </c>
    </row>
    <row r="32" spans="1:255" ht="12" customHeight="1" x14ac:dyDescent="0.25">
      <c r="A32" s="3"/>
      <c r="B32" s="97" t="s">
        <v>106</v>
      </c>
      <c r="C32" s="89"/>
      <c r="D32" s="89"/>
      <c r="E32" s="89"/>
      <c r="F32" s="88"/>
      <c r="G32" s="88"/>
    </row>
    <row r="33" spans="1:255" s="9" customFormat="1" ht="12" customHeight="1" x14ac:dyDescent="0.25">
      <c r="A33" s="7"/>
      <c r="B33" s="74" t="s">
        <v>23</v>
      </c>
      <c r="C33" s="78"/>
      <c r="D33" s="78"/>
      <c r="E33" s="78"/>
      <c r="F33" s="79"/>
      <c r="G33" s="79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  <c r="BM33" s="8"/>
      <c r="BN33" s="8"/>
      <c r="BO33" s="8"/>
      <c r="BP33" s="8"/>
      <c r="BQ33" s="8"/>
      <c r="BR33" s="8"/>
      <c r="BS33" s="8"/>
      <c r="BT33" s="8"/>
      <c r="BU33" s="8"/>
      <c r="BV33" s="8"/>
      <c r="BW33" s="8"/>
      <c r="BX33" s="8"/>
      <c r="BY33" s="8"/>
      <c r="BZ33" s="8"/>
      <c r="CA33" s="8"/>
      <c r="CB33" s="8"/>
      <c r="CC33" s="8"/>
      <c r="CD33" s="8"/>
      <c r="CE33" s="8"/>
      <c r="CF33" s="8"/>
      <c r="CG33" s="8"/>
      <c r="CH33" s="8"/>
      <c r="CI33" s="8"/>
      <c r="CJ33" s="8"/>
      <c r="CK33" s="8"/>
      <c r="CL33" s="8"/>
      <c r="CM33" s="8"/>
      <c r="CN33" s="8"/>
      <c r="CO33" s="8"/>
      <c r="CP33" s="8"/>
      <c r="CQ33" s="8"/>
      <c r="CR33" s="8"/>
      <c r="CS33" s="8"/>
      <c r="CT33" s="8"/>
      <c r="CU33" s="8"/>
      <c r="CV33" s="8"/>
      <c r="CW33" s="8"/>
      <c r="CX33" s="8"/>
      <c r="CY33" s="8"/>
      <c r="CZ33" s="8"/>
      <c r="DA33" s="8"/>
      <c r="DB33" s="8"/>
      <c r="DC33" s="8"/>
      <c r="DD33" s="8"/>
      <c r="DE33" s="8"/>
      <c r="DF33" s="8"/>
      <c r="DG33" s="8"/>
      <c r="DH33" s="8"/>
      <c r="DI33" s="8"/>
      <c r="DJ33" s="8"/>
      <c r="DK33" s="8"/>
      <c r="DL33" s="8"/>
      <c r="DM33" s="8"/>
      <c r="DN33" s="8"/>
      <c r="DO33" s="8"/>
      <c r="DP33" s="8"/>
      <c r="DQ33" s="8"/>
      <c r="DR33" s="8"/>
      <c r="DS33" s="8"/>
      <c r="DT33" s="8"/>
      <c r="DU33" s="8"/>
      <c r="DV33" s="8"/>
      <c r="DW33" s="8"/>
      <c r="DX33" s="8"/>
      <c r="DY33" s="8"/>
      <c r="DZ33" s="8"/>
      <c r="EA33" s="8"/>
      <c r="EB33" s="8"/>
      <c r="EC33" s="8"/>
      <c r="ED33" s="8"/>
      <c r="EE33" s="8"/>
      <c r="EF33" s="8"/>
      <c r="EG33" s="8"/>
      <c r="EH33" s="8"/>
      <c r="EI33" s="8"/>
      <c r="EJ33" s="8"/>
      <c r="EK33" s="8"/>
      <c r="EL33" s="8"/>
      <c r="EM33" s="8"/>
      <c r="EN33" s="8"/>
      <c r="EO33" s="8"/>
      <c r="EP33" s="8"/>
      <c r="EQ33" s="8"/>
      <c r="ER33" s="8"/>
      <c r="ES33" s="8"/>
      <c r="ET33" s="8"/>
      <c r="EU33" s="8"/>
      <c r="EV33" s="8"/>
      <c r="EW33" s="8"/>
      <c r="EX33" s="8"/>
      <c r="EY33" s="8"/>
      <c r="EZ33" s="8"/>
      <c r="FA33" s="8"/>
      <c r="FB33" s="8"/>
      <c r="FC33" s="8"/>
      <c r="FD33" s="8"/>
      <c r="FE33" s="8"/>
      <c r="FF33" s="8"/>
      <c r="FG33" s="8"/>
      <c r="FH33" s="8"/>
      <c r="FI33" s="8"/>
      <c r="FJ33" s="8"/>
      <c r="FK33" s="8"/>
      <c r="FL33" s="8"/>
      <c r="FM33" s="8"/>
      <c r="FN33" s="8"/>
      <c r="FO33" s="8"/>
      <c r="FP33" s="8"/>
      <c r="FQ33" s="8"/>
      <c r="FR33" s="8"/>
      <c r="FS33" s="8"/>
      <c r="FT33" s="8"/>
      <c r="FU33" s="8"/>
      <c r="FV33" s="8"/>
      <c r="FW33" s="8"/>
      <c r="FX33" s="8"/>
      <c r="FY33" s="8"/>
      <c r="FZ33" s="8"/>
      <c r="GA33" s="8"/>
      <c r="GB33" s="8"/>
      <c r="GC33" s="8"/>
      <c r="GD33" s="8"/>
      <c r="GE33" s="8"/>
      <c r="GF33" s="8"/>
      <c r="GG33" s="8"/>
      <c r="GH33" s="8"/>
      <c r="GI33" s="8"/>
      <c r="GJ33" s="8"/>
      <c r="GK33" s="8"/>
      <c r="GL33" s="8"/>
      <c r="GM33" s="8"/>
      <c r="GN33" s="8"/>
      <c r="GO33" s="8"/>
      <c r="GP33" s="8"/>
      <c r="GQ33" s="8"/>
      <c r="GR33" s="8"/>
      <c r="GS33" s="8"/>
      <c r="GT33" s="8"/>
      <c r="GU33" s="8"/>
      <c r="GV33" s="8"/>
      <c r="GW33" s="8"/>
      <c r="GX33" s="8"/>
      <c r="GY33" s="8"/>
      <c r="GZ33" s="8"/>
      <c r="HA33" s="8"/>
      <c r="HB33" s="8"/>
      <c r="HC33" s="8"/>
      <c r="HD33" s="8"/>
      <c r="HE33" s="8"/>
      <c r="HF33" s="8"/>
      <c r="HG33" s="8"/>
      <c r="HH33" s="8"/>
      <c r="HI33" s="8"/>
      <c r="HJ33" s="8"/>
      <c r="HK33" s="8"/>
      <c r="HL33" s="8"/>
      <c r="HM33" s="8"/>
      <c r="HN33" s="8"/>
      <c r="HO33" s="8"/>
      <c r="HP33" s="8"/>
      <c r="HQ33" s="8"/>
      <c r="HR33" s="8"/>
      <c r="HS33" s="8"/>
      <c r="HT33" s="8"/>
      <c r="HU33" s="8"/>
      <c r="HV33" s="8"/>
      <c r="HW33" s="8"/>
      <c r="HX33" s="8"/>
      <c r="HY33" s="8"/>
      <c r="HZ33" s="8"/>
      <c r="IA33" s="8"/>
      <c r="IB33" s="8"/>
      <c r="IC33" s="8"/>
      <c r="ID33" s="8"/>
      <c r="IE33" s="8"/>
      <c r="IF33" s="8"/>
      <c r="IG33" s="8"/>
      <c r="IH33" s="8"/>
      <c r="II33" s="8"/>
      <c r="IJ33" s="8"/>
      <c r="IK33" s="8"/>
      <c r="IL33" s="8"/>
      <c r="IM33" s="8"/>
      <c r="IN33" s="8"/>
      <c r="IO33" s="8"/>
      <c r="IP33" s="8"/>
      <c r="IQ33" s="8"/>
      <c r="IR33" s="8"/>
      <c r="IS33" s="8"/>
      <c r="IT33" s="8"/>
      <c r="IU33" s="8"/>
    </row>
    <row r="34" spans="1:255" ht="12" customHeight="1" x14ac:dyDescent="0.25">
      <c r="A34" s="3"/>
      <c r="B34" s="24"/>
      <c r="C34" s="24"/>
      <c r="D34" s="24"/>
      <c r="E34" s="24"/>
      <c r="F34" s="25"/>
      <c r="G34" s="25"/>
    </row>
    <row r="35" spans="1:255" ht="12" customHeight="1" x14ac:dyDescent="0.25">
      <c r="A35" s="3"/>
      <c r="B35" s="72" t="s">
        <v>24</v>
      </c>
      <c r="C35" s="26"/>
      <c r="D35" s="26"/>
      <c r="E35" s="26"/>
      <c r="F35" s="27"/>
      <c r="G35" s="27"/>
    </row>
    <row r="36" spans="1:255" ht="24" customHeight="1" x14ac:dyDescent="0.25">
      <c r="A36" s="3"/>
      <c r="B36" s="73" t="s">
        <v>14</v>
      </c>
      <c r="C36" s="73" t="s">
        <v>15</v>
      </c>
      <c r="D36" s="73" t="s">
        <v>16</v>
      </c>
      <c r="E36" s="73" t="s">
        <v>17</v>
      </c>
      <c r="F36" s="75" t="s">
        <v>18</v>
      </c>
      <c r="G36" s="73" t="s">
        <v>19</v>
      </c>
    </row>
    <row r="37" spans="1:255" ht="12.75" customHeight="1" x14ac:dyDescent="0.25">
      <c r="A37" s="3"/>
      <c r="B37" s="4" t="s">
        <v>87</v>
      </c>
      <c r="C37" s="5" t="s">
        <v>111</v>
      </c>
      <c r="D37" s="86">
        <v>0.15</v>
      </c>
      <c r="E37" s="87" t="s">
        <v>88</v>
      </c>
      <c r="F37" s="6">
        <v>195000</v>
      </c>
      <c r="G37" s="6">
        <f t="shared" ref="G37" si="1">(D37*F37)</f>
        <v>29250</v>
      </c>
    </row>
    <row r="38" spans="1:255" s="9" customFormat="1" ht="12.75" customHeight="1" x14ac:dyDescent="0.25">
      <c r="A38" s="7"/>
      <c r="B38" s="74" t="s">
        <v>25</v>
      </c>
      <c r="C38" s="78"/>
      <c r="D38" s="78"/>
      <c r="E38" s="78"/>
      <c r="F38" s="79"/>
      <c r="G38" s="80">
        <f>SUM(G37:G37)</f>
        <v>29250</v>
      </c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8"/>
      <c r="BG38" s="8"/>
      <c r="BH38" s="8"/>
      <c r="BI38" s="8"/>
      <c r="BJ38" s="8"/>
      <c r="BK38" s="8"/>
      <c r="BL38" s="8"/>
      <c r="BM38" s="8"/>
      <c r="BN38" s="8"/>
      <c r="BO38" s="8"/>
      <c r="BP38" s="8"/>
      <c r="BQ38" s="8"/>
      <c r="BR38" s="8"/>
      <c r="BS38" s="8"/>
      <c r="BT38" s="8"/>
      <c r="BU38" s="8"/>
      <c r="BV38" s="8"/>
      <c r="BW38" s="8"/>
      <c r="BX38" s="8"/>
      <c r="BY38" s="8"/>
      <c r="BZ38" s="8"/>
      <c r="CA38" s="8"/>
      <c r="CB38" s="8"/>
      <c r="CC38" s="8"/>
      <c r="CD38" s="8"/>
      <c r="CE38" s="8"/>
      <c r="CF38" s="8"/>
      <c r="CG38" s="8"/>
      <c r="CH38" s="8"/>
      <c r="CI38" s="8"/>
      <c r="CJ38" s="8"/>
      <c r="CK38" s="8"/>
      <c r="CL38" s="8"/>
      <c r="CM38" s="8"/>
      <c r="CN38" s="8"/>
      <c r="CO38" s="8"/>
      <c r="CP38" s="8"/>
      <c r="CQ38" s="8"/>
      <c r="CR38" s="8"/>
      <c r="CS38" s="8"/>
      <c r="CT38" s="8"/>
      <c r="CU38" s="8"/>
      <c r="CV38" s="8"/>
      <c r="CW38" s="8"/>
      <c r="CX38" s="8"/>
      <c r="CY38" s="8"/>
      <c r="CZ38" s="8"/>
      <c r="DA38" s="8"/>
      <c r="DB38" s="8"/>
      <c r="DC38" s="8"/>
      <c r="DD38" s="8"/>
      <c r="DE38" s="8"/>
      <c r="DF38" s="8"/>
      <c r="DG38" s="8"/>
      <c r="DH38" s="8"/>
      <c r="DI38" s="8"/>
      <c r="DJ38" s="8"/>
      <c r="DK38" s="8"/>
      <c r="DL38" s="8"/>
      <c r="DM38" s="8"/>
      <c r="DN38" s="8"/>
      <c r="DO38" s="8"/>
      <c r="DP38" s="8"/>
      <c r="DQ38" s="8"/>
      <c r="DR38" s="8"/>
      <c r="DS38" s="8"/>
      <c r="DT38" s="8"/>
      <c r="DU38" s="8"/>
      <c r="DV38" s="8"/>
      <c r="DW38" s="8"/>
      <c r="DX38" s="8"/>
      <c r="DY38" s="8"/>
      <c r="DZ38" s="8"/>
      <c r="EA38" s="8"/>
      <c r="EB38" s="8"/>
      <c r="EC38" s="8"/>
      <c r="ED38" s="8"/>
      <c r="EE38" s="8"/>
      <c r="EF38" s="8"/>
      <c r="EG38" s="8"/>
      <c r="EH38" s="8"/>
      <c r="EI38" s="8"/>
      <c r="EJ38" s="8"/>
      <c r="EK38" s="8"/>
      <c r="EL38" s="8"/>
      <c r="EM38" s="8"/>
      <c r="EN38" s="8"/>
      <c r="EO38" s="8"/>
      <c r="EP38" s="8"/>
      <c r="EQ38" s="8"/>
      <c r="ER38" s="8"/>
      <c r="ES38" s="8"/>
      <c r="ET38" s="8"/>
      <c r="EU38" s="8"/>
      <c r="EV38" s="8"/>
      <c r="EW38" s="8"/>
      <c r="EX38" s="8"/>
      <c r="EY38" s="8"/>
      <c r="EZ38" s="8"/>
      <c r="FA38" s="8"/>
      <c r="FB38" s="8"/>
      <c r="FC38" s="8"/>
      <c r="FD38" s="8"/>
      <c r="FE38" s="8"/>
      <c r="FF38" s="8"/>
      <c r="FG38" s="8"/>
      <c r="FH38" s="8"/>
      <c r="FI38" s="8"/>
      <c r="FJ38" s="8"/>
      <c r="FK38" s="8"/>
      <c r="FL38" s="8"/>
      <c r="FM38" s="8"/>
      <c r="FN38" s="8"/>
      <c r="FO38" s="8"/>
      <c r="FP38" s="8"/>
      <c r="FQ38" s="8"/>
      <c r="FR38" s="8"/>
      <c r="FS38" s="8"/>
      <c r="FT38" s="8"/>
      <c r="FU38" s="8"/>
      <c r="FV38" s="8"/>
      <c r="FW38" s="8"/>
      <c r="FX38" s="8"/>
      <c r="FY38" s="8"/>
      <c r="FZ38" s="8"/>
      <c r="GA38" s="8"/>
      <c r="GB38" s="8"/>
      <c r="GC38" s="8"/>
      <c r="GD38" s="8"/>
      <c r="GE38" s="8"/>
      <c r="GF38" s="8"/>
      <c r="GG38" s="8"/>
      <c r="GH38" s="8"/>
      <c r="GI38" s="8"/>
      <c r="GJ38" s="8"/>
      <c r="GK38" s="8"/>
      <c r="GL38" s="8"/>
      <c r="GM38" s="8"/>
      <c r="GN38" s="8"/>
      <c r="GO38" s="8"/>
      <c r="GP38" s="8"/>
      <c r="GQ38" s="8"/>
      <c r="GR38" s="8"/>
      <c r="GS38" s="8"/>
      <c r="GT38" s="8"/>
      <c r="GU38" s="8"/>
      <c r="GV38" s="8"/>
      <c r="GW38" s="8"/>
      <c r="GX38" s="8"/>
      <c r="GY38" s="8"/>
      <c r="GZ38" s="8"/>
      <c r="HA38" s="8"/>
      <c r="HB38" s="8"/>
      <c r="HC38" s="8"/>
      <c r="HD38" s="8"/>
      <c r="HE38" s="8"/>
      <c r="HF38" s="8"/>
      <c r="HG38" s="8"/>
      <c r="HH38" s="8"/>
      <c r="HI38" s="8"/>
      <c r="HJ38" s="8"/>
      <c r="HK38" s="8"/>
      <c r="HL38" s="8"/>
      <c r="HM38" s="8"/>
      <c r="HN38" s="8"/>
      <c r="HO38" s="8"/>
      <c r="HP38" s="8"/>
      <c r="HQ38" s="8"/>
      <c r="HR38" s="8"/>
      <c r="HS38" s="8"/>
      <c r="HT38" s="8"/>
      <c r="HU38" s="8"/>
      <c r="HV38" s="8"/>
      <c r="HW38" s="8"/>
      <c r="HX38" s="8"/>
      <c r="HY38" s="8"/>
      <c r="HZ38" s="8"/>
      <c r="IA38" s="8"/>
      <c r="IB38" s="8"/>
      <c r="IC38" s="8"/>
      <c r="ID38" s="8"/>
      <c r="IE38" s="8"/>
      <c r="IF38" s="8"/>
      <c r="IG38" s="8"/>
      <c r="IH38" s="8"/>
      <c r="II38" s="8"/>
      <c r="IJ38" s="8"/>
      <c r="IK38" s="8"/>
      <c r="IL38" s="8"/>
      <c r="IM38" s="8"/>
      <c r="IN38" s="8"/>
      <c r="IO38" s="8"/>
      <c r="IP38" s="8"/>
      <c r="IQ38" s="8"/>
      <c r="IR38" s="8"/>
      <c r="IS38" s="8"/>
      <c r="IT38" s="8"/>
      <c r="IU38" s="8"/>
    </row>
    <row r="39" spans="1:255" ht="12" customHeight="1" x14ac:dyDescent="0.25">
      <c r="A39" s="3"/>
      <c r="B39" s="13"/>
      <c r="C39" s="13"/>
      <c r="D39" s="13"/>
      <c r="E39" s="13"/>
      <c r="F39" s="19"/>
      <c r="G39" s="19"/>
    </row>
    <row r="40" spans="1:255" ht="12" customHeight="1" x14ac:dyDescent="0.25">
      <c r="A40" s="3"/>
      <c r="B40" s="72" t="s">
        <v>26</v>
      </c>
      <c r="C40" s="23"/>
      <c r="D40" s="23"/>
      <c r="E40" s="23"/>
      <c r="F40" s="21"/>
      <c r="G40" s="21"/>
    </row>
    <row r="41" spans="1:255" ht="24" customHeight="1" x14ac:dyDescent="0.25">
      <c r="A41" s="3"/>
      <c r="B41" s="75" t="s">
        <v>27</v>
      </c>
      <c r="C41" s="75" t="s">
        <v>28</v>
      </c>
      <c r="D41" s="75" t="s">
        <v>100</v>
      </c>
      <c r="E41" s="75" t="s">
        <v>17</v>
      </c>
      <c r="F41" s="75" t="s">
        <v>18</v>
      </c>
      <c r="G41" s="75" t="s">
        <v>19</v>
      </c>
      <c r="K41" s="2"/>
    </row>
    <row r="42" spans="1:255" ht="12.75" customHeight="1" x14ac:dyDescent="0.25">
      <c r="A42" s="3"/>
      <c r="B42" s="81" t="s">
        <v>30</v>
      </c>
      <c r="C42" s="82"/>
      <c r="D42" s="82"/>
      <c r="E42" s="82"/>
      <c r="F42" s="82"/>
      <c r="G42" s="82"/>
      <c r="K42" s="2"/>
    </row>
    <row r="43" spans="1:255" ht="12.75" customHeight="1" x14ac:dyDescent="0.25">
      <c r="A43" s="3"/>
      <c r="B43" s="4" t="s">
        <v>71</v>
      </c>
      <c r="C43" s="76" t="s">
        <v>79</v>
      </c>
      <c r="D43" s="83">
        <v>350</v>
      </c>
      <c r="E43" s="76" t="s">
        <v>80</v>
      </c>
      <c r="F43" s="77">
        <v>1200</v>
      </c>
      <c r="G43" s="77">
        <f>(D43*F43)</f>
        <v>420000</v>
      </c>
    </row>
    <row r="44" spans="1:255" ht="12.75" customHeight="1" x14ac:dyDescent="0.25">
      <c r="A44" s="3"/>
      <c r="B44" s="4" t="s">
        <v>89</v>
      </c>
      <c r="C44" s="76" t="s">
        <v>79</v>
      </c>
      <c r="D44" s="84">
        <v>350</v>
      </c>
      <c r="E44" s="76" t="s">
        <v>80</v>
      </c>
      <c r="F44" s="77">
        <v>960</v>
      </c>
      <c r="G44" s="77">
        <f>F44*D44</f>
        <v>336000</v>
      </c>
    </row>
    <row r="45" spans="1:255" ht="12.75" customHeight="1" x14ac:dyDescent="0.25">
      <c r="A45" s="3"/>
      <c r="B45" s="4" t="s">
        <v>81</v>
      </c>
      <c r="C45" s="76" t="s">
        <v>79</v>
      </c>
      <c r="D45" s="83">
        <v>1000</v>
      </c>
      <c r="E45" s="76" t="s">
        <v>80</v>
      </c>
      <c r="F45" s="77">
        <v>1350</v>
      </c>
      <c r="G45" s="77">
        <f>(D45*F45)</f>
        <v>1350000</v>
      </c>
    </row>
    <row r="46" spans="1:255" ht="12.75" customHeight="1" x14ac:dyDescent="0.25">
      <c r="A46" s="3"/>
      <c r="B46" s="4" t="s">
        <v>72</v>
      </c>
      <c r="C46" s="76" t="s">
        <v>79</v>
      </c>
      <c r="D46" s="83">
        <v>350</v>
      </c>
      <c r="E46" s="76" t="s">
        <v>82</v>
      </c>
      <c r="F46" s="77">
        <v>840</v>
      </c>
      <c r="G46" s="77">
        <f>(D46*F46)</f>
        <v>294000</v>
      </c>
    </row>
    <row r="47" spans="1:255" ht="12.75" customHeight="1" x14ac:dyDescent="0.25">
      <c r="A47" s="3"/>
      <c r="B47" s="81" t="s">
        <v>73</v>
      </c>
      <c r="C47" s="76"/>
      <c r="D47" s="84"/>
      <c r="E47" s="85"/>
      <c r="F47" s="77"/>
      <c r="G47" s="77"/>
    </row>
    <row r="48" spans="1:255" ht="12.75" customHeight="1" x14ac:dyDescent="0.25">
      <c r="A48" s="3"/>
      <c r="B48" s="4" t="s">
        <v>74</v>
      </c>
      <c r="C48" s="76" t="s">
        <v>79</v>
      </c>
      <c r="D48" s="83">
        <v>5</v>
      </c>
      <c r="E48" s="76" t="s">
        <v>80</v>
      </c>
      <c r="F48" s="77">
        <v>58000</v>
      </c>
      <c r="G48" s="77">
        <f>(D48*F48)</f>
        <v>290000</v>
      </c>
    </row>
    <row r="49" spans="1:255" ht="12.75" customHeight="1" x14ac:dyDescent="0.25">
      <c r="A49" s="3"/>
      <c r="B49" s="4" t="s">
        <v>83</v>
      </c>
      <c r="C49" s="76" t="s">
        <v>79</v>
      </c>
      <c r="D49" s="83">
        <v>32</v>
      </c>
      <c r="E49" s="76" t="s">
        <v>80</v>
      </c>
      <c r="F49" s="77">
        <v>3142</v>
      </c>
      <c r="G49" s="77">
        <f>(D49*F49)</f>
        <v>100544</v>
      </c>
    </row>
    <row r="50" spans="1:255" ht="12.75" customHeight="1" x14ac:dyDescent="0.25">
      <c r="A50" s="3"/>
      <c r="B50" s="4" t="s">
        <v>75</v>
      </c>
      <c r="C50" s="76" t="s">
        <v>84</v>
      </c>
      <c r="D50" s="84">
        <v>3</v>
      </c>
      <c r="E50" s="76" t="s">
        <v>80</v>
      </c>
      <c r="F50" s="77">
        <v>35024</v>
      </c>
      <c r="G50" s="77">
        <f>(D50*F50)</f>
        <v>105072</v>
      </c>
    </row>
    <row r="51" spans="1:255" ht="12.75" customHeight="1" x14ac:dyDescent="0.25">
      <c r="A51" s="3"/>
      <c r="B51" s="4" t="s">
        <v>76</v>
      </c>
      <c r="C51" s="76" t="s">
        <v>79</v>
      </c>
      <c r="D51" s="84">
        <v>5</v>
      </c>
      <c r="E51" s="85" t="s">
        <v>85</v>
      </c>
      <c r="F51" s="77">
        <v>18156</v>
      </c>
      <c r="G51" s="77">
        <f>(D51*F51)</f>
        <v>90780</v>
      </c>
    </row>
    <row r="52" spans="1:255" ht="12.75" customHeight="1" x14ac:dyDescent="0.25">
      <c r="A52" s="3"/>
      <c r="B52" s="81" t="s">
        <v>32</v>
      </c>
      <c r="C52" s="76"/>
      <c r="D52" s="84"/>
      <c r="E52" s="85"/>
      <c r="F52" s="77"/>
      <c r="G52" s="77"/>
    </row>
    <row r="53" spans="1:255" ht="12.75" customHeight="1" x14ac:dyDescent="0.25">
      <c r="A53" s="3"/>
      <c r="B53" s="4" t="s">
        <v>77</v>
      </c>
      <c r="C53" s="76" t="s">
        <v>84</v>
      </c>
      <c r="D53" s="84">
        <v>1</v>
      </c>
      <c r="E53" s="85" t="s">
        <v>86</v>
      </c>
      <c r="F53" s="77">
        <v>10200</v>
      </c>
      <c r="G53" s="77">
        <f t="shared" ref="G53:G55" si="2">(D53*F53)</f>
        <v>10200</v>
      </c>
    </row>
    <row r="54" spans="1:255" ht="12.75" customHeight="1" x14ac:dyDescent="0.25">
      <c r="A54" s="3"/>
      <c r="B54" s="81" t="s">
        <v>31</v>
      </c>
      <c r="C54" s="76"/>
      <c r="D54" s="84"/>
      <c r="E54" s="85"/>
      <c r="F54" s="77"/>
      <c r="G54" s="77"/>
    </row>
    <row r="55" spans="1:255" ht="12.75" customHeight="1" x14ac:dyDescent="0.25">
      <c r="A55" s="3"/>
      <c r="B55" s="4" t="s">
        <v>78</v>
      </c>
      <c r="C55" s="76" t="s">
        <v>84</v>
      </c>
      <c r="D55" s="84">
        <v>2</v>
      </c>
      <c r="E55" s="85" t="s">
        <v>86</v>
      </c>
      <c r="F55" s="77">
        <v>13000</v>
      </c>
      <c r="G55" s="77">
        <f t="shared" si="2"/>
        <v>26000</v>
      </c>
    </row>
    <row r="56" spans="1:255" s="9" customFormat="1" ht="13.5" customHeight="1" x14ac:dyDescent="0.25">
      <c r="A56" s="7"/>
      <c r="B56" s="74" t="s">
        <v>33</v>
      </c>
      <c r="C56" s="78"/>
      <c r="D56" s="78"/>
      <c r="E56" s="78"/>
      <c r="F56" s="79"/>
      <c r="G56" s="80">
        <f>SUM(G42:G55)</f>
        <v>3022596</v>
      </c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  <c r="BA56" s="8"/>
      <c r="BB56" s="8"/>
      <c r="BC56" s="8"/>
      <c r="BD56" s="8"/>
      <c r="BE56" s="8"/>
      <c r="BF56" s="8"/>
      <c r="BG56" s="8"/>
      <c r="BH56" s="8"/>
      <c r="BI56" s="8"/>
      <c r="BJ56" s="8"/>
      <c r="BK56" s="8"/>
      <c r="BL56" s="8"/>
      <c r="BM56" s="8"/>
      <c r="BN56" s="8"/>
      <c r="BO56" s="8"/>
      <c r="BP56" s="8"/>
      <c r="BQ56" s="8"/>
      <c r="BR56" s="8"/>
      <c r="BS56" s="8"/>
      <c r="BT56" s="8"/>
      <c r="BU56" s="8"/>
      <c r="BV56" s="8"/>
      <c r="BW56" s="8"/>
      <c r="BX56" s="8"/>
      <c r="BY56" s="8"/>
      <c r="BZ56" s="8"/>
      <c r="CA56" s="8"/>
      <c r="CB56" s="8"/>
      <c r="CC56" s="8"/>
      <c r="CD56" s="8"/>
      <c r="CE56" s="8"/>
      <c r="CF56" s="8"/>
      <c r="CG56" s="8"/>
      <c r="CH56" s="8"/>
      <c r="CI56" s="8"/>
      <c r="CJ56" s="8"/>
      <c r="CK56" s="8"/>
      <c r="CL56" s="8"/>
      <c r="CM56" s="8"/>
      <c r="CN56" s="8"/>
      <c r="CO56" s="8"/>
      <c r="CP56" s="8"/>
      <c r="CQ56" s="8"/>
      <c r="CR56" s="8"/>
      <c r="CS56" s="8"/>
      <c r="CT56" s="8"/>
      <c r="CU56" s="8"/>
      <c r="CV56" s="8"/>
      <c r="CW56" s="8"/>
      <c r="CX56" s="8"/>
      <c r="CY56" s="8"/>
      <c r="CZ56" s="8"/>
      <c r="DA56" s="8"/>
      <c r="DB56" s="8"/>
      <c r="DC56" s="8"/>
      <c r="DD56" s="8"/>
      <c r="DE56" s="8"/>
      <c r="DF56" s="8"/>
      <c r="DG56" s="8"/>
      <c r="DH56" s="8"/>
      <c r="DI56" s="8"/>
      <c r="DJ56" s="8"/>
      <c r="DK56" s="8"/>
      <c r="DL56" s="8"/>
      <c r="DM56" s="8"/>
      <c r="DN56" s="8"/>
      <c r="DO56" s="8"/>
      <c r="DP56" s="8"/>
      <c r="DQ56" s="8"/>
      <c r="DR56" s="8"/>
      <c r="DS56" s="8"/>
      <c r="DT56" s="8"/>
      <c r="DU56" s="8"/>
      <c r="DV56" s="8"/>
      <c r="DW56" s="8"/>
      <c r="DX56" s="8"/>
      <c r="DY56" s="8"/>
      <c r="DZ56" s="8"/>
      <c r="EA56" s="8"/>
      <c r="EB56" s="8"/>
      <c r="EC56" s="8"/>
      <c r="ED56" s="8"/>
      <c r="EE56" s="8"/>
      <c r="EF56" s="8"/>
      <c r="EG56" s="8"/>
      <c r="EH56" s="8"/>
      <c r="EI56" s="8"/>
      <c r="EJ56" s="8"/>
      <c r="EK56" s="8"/>
      <c r="EL56" s="8"/>
      <c r="EM56" s="8"/>
      <c r="EN56" s="8"/>
      <c r="EO56" s="8"/>
      <c r="EP56" s="8"/>
      <c r="EQ56" s="8"/>
      <c r="ER56" s="8"/>
      <c r="ES56" s="8"/>
      <c r="ET56" s="8"/>
      <c r="EU56" s="8"/>
      <c r="EV56" s="8"/>
      <c r="EW56" s="8"/>
      <c r="EX56" s="8"/>
      <c r="EY56" s="8"/>
      <c r="EZ56" s="8"/>
      <c r="FA56" s="8"/>
      <c r="FB56" s="8"/>
      <c r="FC56" s="8"/>
      <c r="FD56" s="8"/>
      <c r="FE56" s="8"/>
      <c r="FF56" s="8"/>
      <c r="FG56" s="8"/>
      <c r="FH56" s="8"/>
      <c r="FI56" s="8"/>
      <c r="FJ56" s="8"/>
      <c r="FK56" s="8"/>
      <c r="FL56" s="8"/>
      <c r="FM56" s="8"/>
      <c r="FN56" s="8"/>
      <c r="FO56" s="8"/>
      <c r="FP56" s="8"/>
      <c r="FQ56" s="8"/>
      <c r="FR56" s="8"/>
      <c r="FS56" s="8"/>
      <c r="FT56" s="8"/>
      <c r="FU56" s="8"/>
      <c r="FV56" s="8"/>
      <c r="FW56" s="8"/>
      <c r="FX56" s="8"/>
      <c r="FY56" s="8"/>
      <c r="FZ56" s="8"/>
      <c r="GA56" s="8"/>
      <c r="GB56" s="8"/>
      <c r="GC56" s="8"/>
      <c r="GD56" s="8"/>
      <c r="GE56" s="8"/>
      <c r="GF56" s="8"/>
      <c r="GG56" s="8"/>
      <c r="GH56" s="8"/>
      <c r="GI56" s="8"/>
      <c r="GJ56" s="8"/>
      <c r="GK56" s="8"/>
      <c r="GL56" s="8"/>
      <c r="GM56" s="8"/>
      <c r="GN56" s="8"/>
      <c r="GO56" s="8"/>
      <c r="GP56" s="8"/>
      <c r="GQ56" s="8"/>
      <c r="GR56" s="8"/>
      <c r="GS56" s="8"/>
      <c r="GT56" s="8"/>
      <c r="GU56" s="8"/>
      <c r="GV56" s="8"/>
      <c r="GW56" s="8"/>
      <c r="GX56" s="8"/>
      <c r="GY56" s="8"/>
      <c r="GZ56" s="8"/>
      <c r="HA56" s="8"/>
      <c r="HB56" s="8"/>
      <c r="HC56" s="8"/>
      <c r="HD56" s="8"/>
      <c r="HE56" s="8"/>
      <c r="HF56" s="8"/>
      <c r="HG56" s="8"/>
      <c r="HH56" s="8"/>
      <c r="HI56" s="8"/>
      <c r="HJ56" s="8"/>
      <c r="HK56" s="8"/>
      <c r="HL56" s="8"/>
      <c r="HM56" s="8"/>
      <c r="HN56" s="8"/>
      <c r="HO56" s="8"/>
      <c r="HP56" s="8"/>
      <c r="HQ56" s="8"/>
      <c r="HR56" s="8"/>
      <c r="HS56" s="8"/>
      <c r="HT56" s="8"/>
      <c r="HU56" s="8"/>
      <c r="HV56" s="8"/>
      <c r="HW56" s="8"/>
      <c r="HX56" s="8"/>
      <c r="HY56" s="8"/>
      <c r="HZ56" s="8"/>
      <c r="IA56" s="8"/>
      <c r="IB56" s="8"/>
      <c r="IC56" s="8"/>
      <c r="ID56" s="8"/>
      <c r="IE56" s="8"/>
      <c r="IF56" s="8"/>
      <c r="IG56" s="8"/>
      <c r="IH56" s="8"/>
      <c r="II56" s="8"/>
      <c r="IJ56" s="8"/>
      <c r="IK56" s="8"/>
      <c r="IL56" s="8"/>
      <c r="IM56" s="8"/>
      <c r="IN56" s="8"/>
      <c r="IO56" s="8"/>
      <c r="IP56" s="8"/>
      <c r="IQ56" s="8"/>
      <c r="IR56" s="8"/>
      <c r="IS56" s="8"/>
      <c r="IT56" s="8"/>
      <c r="IU56" s="8"/>
    </row>
    <row r="57" spans="1:255" ht="12" customHeight="1" x14ac:dyDescent="0.25">
      <c r="A57" s="3"/>
      <c r="B57" s="13"/>
      <c r="C57" s="13"/>
      <c r="D57" s="13"/>
      <c r="E57" s="28"/>
      <c r="F57" s="19"/>
      <c r="G57" s="19"/>
    </row>
    <row r="58" spans="1:255" ht="12" customHeight="1" x14ac:dyDescent="0.25">
      <c r="A58" s="3"/>
      <c r="B58" s="72" t="s">
        <v>34</v>
      </c>
      <c r="C58" s="23"/>
      <c r="D58" s="23"/>
      <c r="E58" s="23"/>
      <c r="F58" s="21"/>
      <c r="G58" s="21"/>
    </row>
    <row r="59" spans="1:255" ht="24" customHeight="1" x14ac:dyDescent="0.25">
      <c r="A59" s="3"/>
      <c r="B59" s="73" t="s">
        <v>35</v>
      </c>
      <c r="C59" s="75" t="s">
        <v>28</v>
      </c>
      <c r="D59" s="75" t="s">
        <v>29</v>
      </c>
      <c r="E59" s="73" t="s">
        <v>17</v>
      </c>
      <c r="F59" s="75" t="s">
        <v>18</v>
      </c>
      <c r="G59" s="73" t="s">
        <v>19</v>
      </c>
    </row>
    <row r="60" spans="1:255" ht="12.75" customHeight="1" x14ac:dyDescent="0.25">
      <c r="A60" s="3"/>
      <c r="B60" s="4" t="s">
        <v>101</v>
      </c>
      <c r="C60" s="76" t="s">
        <v>102</v>
      </c>
      <c r="D60" s="77">
        <v>1</v>
      </c>
      <c r="E60" s="5" t="s">
        <v>103</v>
      </c>
      <c r="F60" s="77">
        <v>40000</v>
      </c>
      <c r="G60" s="77">
        <f>D60*F60</f>
        <v>40000</v>
      </c>
    </row>
    <row r="61" spans="1:255" s="9" customFormat="1" ht="13.5" customHeight="1" x14ac:dyDescent="0.25">
      <c r="A61" s="7"/>
      <c r="B61" s="74" t="s">
        <v>36</v>
      </c>
      <c r="C61" s="78"/>
      <c r="D61" s="78"/>
      <c r="E61" s="78"/>
      <c r="F61" s="79"/>
      <c r="G61" s="80">
        <v>36260</v>
      </c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  <c r="AY61" s="8"/>
      <c r="AZ61" s="8"/>
      <c r="BA61" s="8"/>
      <c r="BB61" s="8"/>
      <c r="BC61" s="8"/>
      <c r="BD61" s="8"/>
      <c r="BE61" s="8"/>
      <c r="BF61" s="8"/>
      <c r="BG61" s="8"/>
      <c r="BH61" s="8"/>
      <c r="BI61" s="8"/>
      <c r="BJ61" s="8"/>
      <c r="BK61" s="8"/>
      <c r="BL61" s="8"/>
      <c r="BM61" s="8"/>
      <c r="BN61" s="8"/>
      <c r="BO61" s="8"/>
      <c r="BP61" s="8"/>
      <c r="BQ61" s="8"/>
      <c r="BR61" s="8"/>
      <c r="BS61" s="8"/>
      <c r="BT61" s="8"/>
      <c r="BU61" s="8"/>
      <c r="BV61" s="8"/>
      <c r="BW61" s="8"/>
      <c r="BX61" s="8"/>
      <c r="BY61" s="8"/>
      <c r="BZ61" s="8"/>
      <c r="CA61" s="8"/>
      <c r="CB61" s="8"/>
      <c r="CC61" s="8"/>
      <c r="CD61" s="8"/>
      <c r="CE61" s="8"/>
      <c r="CF61" s="8"/>
      <c r="CG61" s="8"/>
      <c r="CH61" s="8"/>
      <c r="CI61" s="8"/>
      <c r="CJ61" s="8"/>
      <c r="CK61" s="8"/>
      <c r="CL61" s="8"/>
      <c r="CM61" s="8"/>
      <c r="CN61" s="8"/>
      <c r="CO61" s="8"/>
      <c r="CP61" s="8"/>
      <c r="CQ61" s="8"/>
      <c r="CR61" s="8"/>
      <c r="CS61" s="8"/>
      <c r="CT61" s="8"/>
      <c r="CU61" s="8"/>
      <c r="CV61" s="8"/>
      <c r="CW61" s="8"/>
      <c r="CX61" s="8"/>
      <c r="CY61" s="8"/>
      <c r="CZ61" s="8"/>
      <c r="DA61" s="8"/>
      <c r="DB61" s="8"/>
      <c r="DC61" s="8"/>
      <c r="DD61" s="8"/>
      <c r="DE61" s="8"/>
      <c r="DF61" s="8"/>
      <c r="DG61" s="8"/>
      <c r="DH61" s="8"/>
      <c r="DI61" s="8"/>
      <c r="DJ61" s="8"/>
      <c r="DK61" s="8"/>
      <c r="DL61" s="8"/>
      <c r="DM61" s="8"/>
      <c r="DN61" s="8"/>
      <c r="DO61" s="8"/>
      <c r="DP61" s="8"/>
      <c r="DQ61" s="8"/>
      <c r="DR61" s="8"/>
      <c r="DS61" s="8"/>
      <c r="DT61" s="8"/>
      <c r="DU61" s="8"/>
      <c r="DV61" s="8"/>
      <c r="DW61" s="8"/>
      <c r="DX61" s="8"/>
      <c r="DY61" s="8"/>
      <c r="DZ61" s="8"/>
      <c r="EA61" s="8"/>
      <c r="EB61" s="8"/>
      <c r="EC61" s="8"/>
      <c r="ED61" s="8"/>
      <c r="EE61" s="8"/>
      <c r="EF61" s="8"/>
      <c r="EG61" s="8"/>
      <c r="EH61" s="8"/>
      <c r="EI61" s="8"/>
      <c r="EJ61" s="8"/>
      <c r="EK61" s="8"/>
      <c r="EL61" s="8"/>
      <c r="EM61" s="8"/>
      <c r="EN61" s="8"/>
      <c r="EO61" s="8"/>
      <c r="EP61" s="8"/>
      <c r="EQ61" s="8"/>
      <c r="ER61" s="8"/>
      <c r="ES61" s="8"/>
      <c r="ET61" s="8"/>
      <c r="EU61" s="8"/>
      <c r="EV61" s="8"/>
      <c r="EW61" s="8"/>
      <c r="EX61" s="8"/>
      <c r="EY61" s="8"/>
      <c r="EZ61" s="8"/>
      <c r="FA61" s="8"/>
      <c r="FB61" s="8"/>
      <c r="FC61" s="8"/>
      <c r="FD61" s="8"/>
      <c r="FE61" s="8"/>
      <c r="FF61" s="8"/>
      <c r="FG61" s="8"/>
      <c r="FH61" s="8"/>
      <c r="FI61" s="8"/>
      <c r="FJ61" s="8"/>
      <c r="FK61" s="8"/>
      <c r="FL61" s="8"/>
      <c r="FM61" s="8"/>
      <c r="FN61" s="8"/>
      <c r="FO61" s="8"/>
      <c r="FP61" s="8"/>
      <c r="FQ61" s="8"/>
      <c r="FR61" s="8"/>
      <c r="FS61" s="8"/>
      <c r="FT61" s="8"/>
      <c r="FU61" s="8"/>
      <c r="FV61" s="8"/>
      <c r="FW61" s="8"/>
      <c r="FX61" s="8"/>
      <c r="FY61" s="8"/>
      <c r="FZ61" s="8"/>
      <c r="GA61" s="8"/>
      <c r="GB61" s="8"/>
      <c r="GC61" s="8"/>
      <c r="GD61" s="8"/>
      <c r="GE61" s="8"/>
      <c r="GF61" s="8"/>
      <c r="GG61" s="8"/>
      <c r="GH61" s="8"/>
      <c r="GI61" s="8"/>
      <c r="GJ61" s="8"/>
      <c r="GK61" s="8"/>
      <c r="GL61" s="8"/>
      <c r="GM61" s="8"/>
      <c r="GN61" s="8"/>
      <c r="GO61" s="8"/>
      <c r="GP61" s="8"/>
      <c r="GQ61" s="8"/>
      <c r="GR61" s="8"/>
      <c r="GS61" s="8"/>
      <c r="GT61" s="8"/>
      <c r="GU61" s="8"/>
      <c r="GV61" s="8"/>
      <c r="GW61" s="8"/>
      <c r="GX61" s="8"/>
      <c r="GY61" s="8"/>
      <c r="GZ61" s="8"/>
      <c r="HA61" s="8"/>
      <c r="HB61" s="8"/>
      <c r="HC61" s="8"/>
      <c r="HD61" s="8"/>
      <c r="HE61" s="8"/>
      <c r="HF61" s="8"/>
      <c r="HG61" s="8"/>
      <c r="HH61" s="8"/>
      <c r="HI61" s="8"/>
      <c r="HJ61" s="8"/>
      <c r="HK61" s="8"/>
      <c r="HL61" s="8"/>
      <c r="HM61" s="8"/>
      <c r="HN61" s="8"/>
      <c r="HO61" s="8"/>
      <c r="HP61" s="8"/>
      <c r="HQ61" s="8"/>
      <c r="HR61" s="8"/>
      <c r="HS61" s="8"/>
      <c r="HT61" s="8"/>
      <c r="HU61" s="8"/>
      <c r="HV61" s="8"/>
      <c r="HW61" s="8"/>
      <c r="HX61" s="8"/>
      <c r="HY61" s="8"/>
      <c r="HZ61" s="8"/>
      <c r="IA61" s="8"/>
      <c r="IB61" s="8"/>
      <c r="IC61" s="8"/>
      <c r="ID61" s="8"/>
      <c r="IE61" s="8"/>
      <c r="IF61" s="8"/>
      <c r="IG61" s="8"/>
      <c r="IH61" s="8"/>
      <c r="II61" s="8"/>
      <c r="IJ61" s="8"/>
      <c r="IK61" s="8"/>
      <c r="IL61" s="8"/>
      <c r="IM61" s="8"/>
      <c r="IN61" s="8"/>
      <c r="IO61" s="8"/>
      <c r="IP61" s="8"/>
      <c r="IQ61" s="8"/>
      <c r="IR61" s="8"/>
      <c r="IS61" s="8"/>
      <c r="IT61" s="8"/>
      <c r="IU61" s="8"/>
    </row>
    <row r="62" spans="1:255" ht="12" customHeight="1" x14ac:dyDescent="0.25">
      <c r="A62" s="3"/>
      <c r="B62" s="13"/>
      <c r="C62" s="13"/>
      <c r="D62" s="13"/>
      <c r="E62" s="13"/>
      <c r="F62" s="19"/>
      <c r="G62" s="19"/>
    </row>
    <row r="63" spans="1:255" ht="12" customHeight="1" x14ac:dyDescent="0.25">
      <c r="A63" s="3"/>
      <c r="B63" s="62" t="s">
        <v>37</v>
      </c>
      <c r="C63" s="63"/>
      <c r="D63" s="63"/>
      <c r="E63" s="63"/>
      <c r="F63" s="63"/>
      <c r="G63" s="64">
        <f>G28+G38+G56+G61</f>
        <v>12058106</v>
      </c>
    </row>
    <row r="64" spans="1:255" ht="12" customHeight="1" x14ac:dyDescent="0.25">
      <c r="A64" s="3"/>
      <c r="B64" s="65" t="s">
        <v>38</v>
      </c>
      <c r="C64" s="22"/>
      <c r="D64" s="22"/>
      <c r="E64" s="22"/>
      <c r="F64" s="22"/>
      <c r="G64" s="66">
        <f>G63*0.05</f>
        <v>602905.30000000005</v>
      </c>
    </row>
    <row r="65" spans="1:7" ht="12" customHeight="1" x14ac:dyDescent="0.25">
      <c r="A65" s="3"/>
      <c r="B65" s="67" t="s">
        <v>39</v>
      </c>
      <c r="C65" s="29"/>
      <c r="D65" s="29"/>
      <c r="E65" s="29"/>
      <c r="F65" s="29"/>
      <c r="G65" s="68">
        <f>G64+G63</f>
        <v>12661011.300000001</v>
      </c>
    </row>
    <row r="66" spans="1:7" ht="12" customHeight="1" x14ac:dyDescent="0.25">
      <c r="A66" s="3"/>
      <c r="B66" s="65" t="s">
        <v>40</v>
      </c>
      <c r="C66" s="22"/>
      <c r="D66" s="22"/>
      <c r="E66" s="22"/>
      <c r="F66" s="22"/>
      <c r="G66" s="66">
        <f>G12</f>
        <v>30000000</v>
      </c>
    </row>
    <row r="67" spans="1:7" ht="12" customHeight="1" x14ac:dyDescent="0.25">
      <c r="A67" s="3"/>
      <c r="B67" s="69" t="s">
        <v>41</v>
      </c>
      <c r="C67" s="70"/>
      <c r="D67" s="70"/>
      <c r="E67" s="70"/>
      <c r="F67" s="70"/>
      <c r="G67" s="71">
        <f>G66-G65</f>
        <v>17338988.699999999</v>
      </c>
    </row>
    <row r="68" spans="1:7" ht="12" customHeight="1" x14ac:dyDescent="0.25">
      <c r="A68" s="3"/>
      <c r="B68" s="30" t="s">
        <v>104</v>
      </c>
      <c r="C68" s="31"/>
      <c r="D68" s="31"/>
      <c r="E68" s="31"/>
      <c r="F68" s="31"/>
      <c r="G68" s="32"/>
    </row>
    <row r="69" spans="1:7" ht="12.75" customHeight="1" thickBot="1" x14ac:dyDescent="0.3">
      <c r="A69" s="3"/>
      <c r="B69" s="33"/>
      <c r="C69" s="31"/>
      <c r="D69" s="31"/>
      <c r="E69" s="31"/>
      <c r="F69" s="31"/>
      <c r="G69" s="32"/>
    </row>
    <row r="70" spans="1:7" ht="12" customHeight="1" x14ac:dyDescent="0.25">
      <c r="A70" s="3"/>
      <c r="B70" s="40" t="s">
        <v>105</v>
      </c>
      <c r="C70" s="41"/>
      <c r="D70" s="41"/>
      <c r="E70" s="41"/>
      <c r="F70" s="42"/>
      <c r="G70" s="32"/>
    </row>
    <row r="71" spans="1:7" ht="12" customHeight="1" x14ac:dyDescent="0.25">
      <c r="A71" s="3"/>
      <c r="B71" s="43" t="s">
        <v>42</v>
      </c>
      <c r="C71" s="34"/>
      <c r="D71" s="34"/>
      <c r="E71" s="34"/>
      <c r="F71" s="44"/>
      <c r="G71" s="32"/>
    </row>
    <row r="72" spans="1:7" ht="12" customHeight="1" x14ac:dyDescent="0.25">
      <c r="A72" s="3"/>
      <c r="B72" s="43" t="s">
        <v>43</v>
      </c>
      <c r="C72" s="34"/>
      <c r="D72" s="34"/>
      <c r="E72" s="34"/>
      <c r="F72" s="44"/>
      <c r="G72" s="32"/>
    </row>
    <row r="73" spans="1:7" ht="12" customHeight="1" x14ac:dyDescent="0.25">
      <c r="A73" s="3"/>
      <c r="B73" s="43" t="s">
        <v>44</v>
      </c>
      <c r="C73" s="34"/>
      <c r="D73" s="34"/>
      <c r="E73" s="34"/>
      <c r="F73" s="44"/>
      <c r="G73" s="32"/>
    </row>
    <row r="74" spans="1:7" ht="12" customHeight="1" x14ac:dyDescent="0.25">
      <c r="A74" s="3"/>
      <c r="B74" s="43" t="s">
        <v>45</v>
      </c>
      <c r="C74" s="34"/>
      <c r="D74" s="34"/>
      <c r="E74" s="34"/>
      <c r="F74" s="44"/>
      <c r="G74" s="32"/>
    </row>
    <row r="75" spans="1:7" ht="12" customHeight="1" x14ac:dyDescent="0.25">
      <c r="A75" s="3"/>
      <c r="B75" s="43" t="s">
        <v>46</v>
      </c>
      <c r="C75" s="34"/>
      <c r="D75" s="34"/>
      <c r="E75" s="34"/>
      <c r="F75" s="44"/>
      <c r="G75" s="32"/>
    </row>
    <row r="76" spans="1:7" ht="12" customHeight="1" x14ac:dyDescent="0.25">
      <c r="A76" s="3"/>
      <c r="B76" s="43" t="s">
        <v>110</v>
      </c>
      <c r="C76" s="34"/>
      <c r="D76" s="34"/>
      <c r="E76" s="34"/>
      <c r="F76" s="44"/>
      <c r="G76" s="32"/>
    </row>
    <row r="77" spans="1:7" ht="12.75" customHeight="1" thickBot="1" x14ac:dyDescent="0.3">
      <c r="A77" s="3"/>
      <c r="B77" s="45" t="s">
        <v>108</v>
      </c>
      <c r="C77" s="46"/>
      <c r="D77" s="46"/>
      <c r="E77" s="46"/>
      <c r="F77" s="47"/>
      <c r="G77" s="32"/>
    </row>
    <row r="78" spans="1:7" ht="12.75" customHeight="1" x14ac:dyDescent="0.25">
      <c r="A78" s="3"/>
      <c r="B78" s="33"/>
      <c r="C78" s="34"/>
      <c r="D78" s="34"/>
      <c r="E78" s="34"/>
      <c r="F78" s="34"/>
      <c r="G78" s="32"/>
    </row>
    <row r="79" spans="1:7" ht="15" customHeight="1" x14ac:dyDescent="0.25">
      <c r="A79" s="3"/>
      <c r="B79" s="98" t="s">
        <v>47</v>
      </c>
      <c r="C79" s="99"/>
      <c r="D79" s="48"/>
      <c r="E79" s="35"/>
      <c r="F79" s="35"/>
      <c r="G79" s="32"/>
    </row>
    <row r="80" spans="1:7" ht="12" customHeight="1" x14ac:dyDescent="0.25">
      <c r="A80" s="3"/>
      <c r="B80" s="49" t="s">
        <v>35</v>
      </c>
      <c r="C80" s="50" t="s">
        <v>48</v>
      </c>
      <c r="D80" s="51" t="s">
        <v>49</v>
      </c>
      <c r="E80" s="35"/>
      <c r="F80" s="35"/>
      <c r="G80" s="32"/>
    </row>
    <row r="81" spans="1:7" ht="12" customHeight="1" x14ac:dyDescent="0.25">
      <c r="A81" s="3"/>
      <c r="B81" s="52" t="s">
        <v>50</v>
      </c>
      <c r="C81" s="53">
        <f>G28</f>
        <v>8970000</v>
      </c>
      <c r="D81" s="54">
        <f>(C81/C87)</f>
        <v>0.70847421169271052</v>
      </c>
      <c r="E81" s="35"/>
      <c r="F81" s="35"/>
      <c r="G81" s="32"/>
    </row>
    <row r="82" spans="1:7" ht="12" customHeight="1" x14ac:dyDescent="0.25">
      <c r="A82" s="3"/>
      <c r="B82" s="52" t="s">
        <v>51</v>
      </c>
      <c r="C82" s="55">
        <v>0</v>
      </c>
      <c r="D82" s="54">
        <v>0</v>
      </c>
      <c r="E82" s="35"/>
      <c r="F82" s="35"/>
      <c r="G82" s="32"/>
    </row>
    <row r="83" spans="1:7" ht="12" customHeight="1" x14ac:dyDescent="0.25">
      <c r="A83" s="3"/>
      <c r="B83" s="52" t="s">
        <v>52</v>
      </c>
      <c r="C83" s="53">
        <f>G38</f>
        <v>29250</v>
      </c>
      <c r="D83" s="54">
        <f>(C83/C87)</f>
        <v>2.3102419946501428E-3</v>
      </c>
      <c r="E83" s="35"/>
      <c r="F83" s="35"/>
      <c r="G83" s="32"/>
    </row>
    <row r="84" spans="1:7" ht="12" customHeight="1" x14ac:dyDescent="0.25">
      <c r="A84" s="3"/>
      <c r="B84" s="52" t="s">
        <v>27</v>
      </c>
      <c r="C84" s="53">
        <f>G56</f>
        <v>3022596</v>
      </c>
      <c r="D84" s="54">
        <f>(C84/C87)</f>
        <v>0.23873258844654849</v>
      </c>
      <c r="E84" s="35"/>
      <c r="F84" s="35"/>
      <c r="G84" s="32"/>
    </row>
    <row r="85" spans="1:7" ht="12" customHeight="1" x14ac:dyDescent="0.25">
      <c r="A85" s="3"/>
      <c r="B85" s="52" t="s">
        <v>53</v>
      </c>
      <c r="C85" s="56">
        <f>G61</f>
        <v>36260</v>
      </c>
      <c r="D85" s="54">
        <f>(C85/C87)</f>
        <v>2.86391024704322E-3</v>
      </c>
      <c r="E85" s="36"/>
      <c r="F85" s="36"/>
      <c r="G85" s="32"/>
    </row>
    <row r="86" spans="1:7" ht="12" customHeight="1" x14ac:dyDescent="0.25">
      <c r="A86" s="3"/>
      <c r="B86" s="52" t="s">
        <v>54</v>
      </c>
      <c r="C86" s="56">
        <f>G64</f>
        <v>602905.30000000005</v>
      </c>
      <c r="D86" s="54">
        <f>(C86/C87)</f>
        <v>4.7619047619047623E-2</v>
      </c>
      <c r="E86" s="36"/>
      <c r="F86" s="36"/>
      <c r="G86" s="32"/>
    </row>
    <row r="87" spans="1:7" ht="12.75" customHeight="1" x14ac:dyDescent="0.25">
      <c r="A87" s="3"/>
      <c r="B87" s="49" t="s">
        <v>55</v>
      </c>
      <c r="C87" s="57">
        <f>SUM(C81:C86)</f>
        <v>12661011.300000001</v>
      </c>
      <c r="D87" s="58">
        <f>SUM(D81:D86)</f>
        <v>1</v>
      </c>
      <c r="E87" s="36"/>
      <c r="F87" s="36"/>
      <c r="G87" s="32"/>
    </row>
    <row r="88" spans="1:7" ht="12" customHeight="1" x14ac:dyDescent="0.25">
      <c r="A88" s="3"/>
      <c r="B88" s="33"/>
      <c r="C88" s="31"/>
      <c r="D88" s="31"/>
      <c r="E88" s="31"/>
      <c r="F88" s="31"/>
      <c r="G88" s="32"/>
    </row>
    <row r="89" spans="1:7" ht="12.75" customHeight="1" x14ac:dyDescent="0.25">
      <c r="A89" s="3"/>
      <c r="B89" s="37"/>
      <c r="C89" s="31"/>
      <c r="D89" s="31"/>
      <c r="E89" s="31"/>
      <c r="F89" s="31"/>
      <c r="G89" s="32"/>
    </row>
    <row r="90" spans="1:7" ht="12" customHeight="1" x14ac:dyDescent="0.25">
      <c r="A90" s="3"/>
      <c r="B90" s="59"/>
      <c r="C90" s="60" t="s">
        <v>97</v>
      </c>
      <c r="D90" s="59"/>
      <c r="E90" s="59"/>
      <c r="F90" s="36"/>
      <c r="G90" s="32"/>
    </row>
    <row r="91" spans="1:7" ht="12" customHeight="1" x14ac:dyDescent="0.25">
      <c r="A91" s="3"/>
      <c r="B91" s="49" t="s">
        <v>95</v>
      </c>
      <c r="C91" s="61">
        <v>35000</v>
      </c>
      <c r="D91" s="61">
        <v>40000</v>
      </c>
      <c r="E91" s="61">
        <v>45000</v>
      </c>
      <c r="F91" s="38"/>
      <c r="G91" s="39"/>
    </row>
    <row r="92" spans="1:7" ht="12.75" customHeight="1" x14ac:dyDescent="0.25">
      <c r="A92" s="3"/>
      <c r="B92" s="49" t="s">
        <v>96</v>
      </c>
      <c r="C92" s="61">
        <f>(G65/C91)</f>
        <v>361.74318</v>
      </c>
      <c r="D92" s="61">
        <f>(G65/D91)</f>
        <v>316.5252825</v>
      </c>
      <c r="E92" s="61">
        <f>(G65/E91)</f>
        <v>281.35580666666669</v>
      </c>
      <c r="F92" s="38"/>
      <c r="G92" s="39"/>
    </row>
    <row r="93" spans="1:7" ht="15.6" customHeight="1" x14ac:dyDescent="0.25">
      <c r="A93" s="3"/>
      <c r="B93" s="30" t="s">
        <v>56</v>
      </c>
      <c r="C93" s="34"/>
      <c r="D93" s="34"/>
      <c r="E93" s="34"/>
      <c r="F93" s="34"/>
      <c r="G93" s="34"/>
    </row>
    <row r="94" spans="1:7" ht="11.25" customHeight="1" x14ac:dyDescent="0.25">
      <c r="B94" s="18"/>
      <c r="C94" s="18"/>
      <c r="D94" s="18"/>
      <c r="E94" s="18"/>
      <c r="F94" s="18"/>
      <c r="G94" s="18"/>
    </row>
  </sheetData>
  <mergeCells count="8">
    <mergeCell ref="B79:C79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Frutilla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Briones Escalona Cristina Laura</cp:lastModifiedBy>
  <dcterms:created xsi:type="dcterms:W3CDTF">2020-11-27T12:49:26Z</dcterms:created>
  <dcterms:modified xsi:type="dcterms:W3CDTF">2022-07-26T15:12:00Z</dcterms:modified>
</cp:coreProperties>
</file>