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Norte\"/>
    </mc:Choice>
  </mc:AlternateContent>
  <bookViews>
    <workbookView xWindow="0" yWindow="0" windowWidth="19200" windowHeight="10095"/>
  </bookViews>
  <sheets>
    <sheet name="LECHUGA MILANES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68" i="1" l="1"/>
  <c r="G57" i="1" l="1"/>
  <c r="G58" i="1"/>
  <c r="G60" i="1"/>
  <c r="G61" i="1"/>
  <c r="G62" i="1"/>
  <c r="G52" i="1"/>
  <c r="G53" i="1"/>
  <c r="G54" i="1"/>
  <c r="G55" i="1"/>
  <c r="G56" i="1"/>
  <c r="G67" i="1" l="1"/>
  <c r="G51" i="1" l="1"/>
  <c r="G63" i="1" s="1"/>
  <c r="G42" i="1"/>
  <c r="G43" i="1"/>
  <c r="G44" i="1"/>
  <c r="G45" i="1"/>
  <c r="G46" i="1"/>
  <c r="G41" i="1"/>
  <c r="G12" i="1" l="1"/>
  <c r="G22" i="1" l="1"/>
  <c r="G23" i="1"/>
  <c r="G24" i="1"/>
  <c r="G25" i="1"/>
  <c r="G26" i="1"/>
  <c r="G27" i="1"/>
  <c r="G28" i="1"/>
  <c r="G29" i="1"/>
  <c r="G30" i="1"/>
  <c r="G21" i="1"/>
  <c r="G37" i="1" l="1"/>
  <c r="G69" i="1"/>
  <c r="C92" i="1" s="1"/>
  <c r="G74" i="1"/>
  <c r="G32" i="1" l="1"/>
  <c r="C88" i="1" s="1"/>
  <c r="C91" i="1"/>
  <c r="G47" i="1"/>
  <c r="C90" i="1" s="1"/>
  <c r="G71" i="1" l="1"/>
  <c r="G72" i="1" s="1"/>
  <c r="G73" i="1" l="1"/>
  <c r="D99" i="1" s="1"/>
  <c r="C93" i="1"/>
  <c r="E99" i="1" l="1"/>
  <c r="C94" i="1"/>
  <c r="C99" i="1"/>
  <c r="G75" i="1"/>
  <c r="D91" i="1" l="1"/>
  <c r="D88" i="1"/>
  <c r="D90" i="1"/>
  <c r="D92" i="1"/>
  <c r="D93" i="1"/>
  <c r="D94" i="1" l="1"/>
</calcChain>
</file>

<file path=xl/sharedStrings.xml><?xml version="1.0" encoding="utf-8"?>
<sst xmlns="http://schemas.openxmlformats.org/spreadsheetml/2006/main" count="193" uniqueCount="119">
  <si>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</si>
  <si>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</si>
  <si>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</si>
  <si>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</si>
  <si>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</si>
  <si>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</si>
  <si>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</si>
  <si>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</si>
  <si>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</si>
  <si>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</si>
  <si>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</si>
  <si>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</si>
  <si>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</si>
  <si>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</si>
  <si>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</si>
  <si>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</si>
  <si>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</si>
  <si>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</si>
  <si>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</si>
  <si>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</si>
  <si>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</si>
  <si>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</si>
  <si>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</si>
  <si>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</si>
  <si>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</si>
  <si>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</si>
  <si>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</si>
  <si>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</si>
  <si>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</si>
  <si>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</si>
  <si>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</si>
  <si>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</si>
  <si>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</si>
  <si>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</si>
  <si>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</si>
  <si>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</si>
  <si>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</si>
  <si>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</si>
  <si>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</si>
  <si>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</si>
  <si>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</si>
  <si>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</si>
  <si>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</si>
  <si>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</si>
  <si>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</si>
  <si>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</si>
  <si>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</si>
  <si>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</si>
  <si>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</si>
  <si>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</si>
  <si>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</si>
  <si>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</si>
  <si>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</si>
  <si>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</si>
  <si>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</si>
  <si>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</si>
  <si>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</si>
  <si>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</si>
  <si>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</si>
  <si>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</si>
  <si>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LECHUGA</t>
  </si>
  <si>
    <t>MILANESA</t>
  </si>
  <si>
    <t>METROPOLITANA</t>
  </si>
  <si>
    <t>NORTE</t>
  </si>
  <si>
    <t>Ene-Mar</t>
  </si>
  <si>
    <t>RENDIMIENTO (unidades/há.)</t>
  </si>
  <si>
    <t>PRECIO ESPERADO ($/unidades)</t>
  </si>
  <si>
    <t xml:space="preserve"> </t>
  </si>
  <si>
    <t>Paleo acequia</t>
  </si>
  <si>
    <t>Riego pre-transplante/siembra</t>
  </si>
  <si>
    <t>Transplante/siembra</t>
  </si>
  <si>
    <t>Riegos (4)</t>
  </si>
  <si>
    <t>Aplicación fertilizante</t>
  </si>
  <si>
    <t>Limpia manual</t>
  </si>
  <si>
    <t>Aplicación pesticidas</t>
  </si>
  <si>
    <t>Aplicación pesticidas (2)</t>
  </si>
  <si>
    <t>Riegos (3)</t>
  </si>
  <si>
    <t>Rastraje</t>
  </si>
  <si>
    <t>Aplicación Fertilizante</t>
  </si>
  <si>
    <t>Melgadura</t>
  </si>
  <si>
    <t>Acequiadura</t>
  </si>
  <si>
    <t>Acarreo de Insumos</t>
  </si>
  <si>
    <t>PLANTINES</t>
  </si>
  <si>
    <t>U</t>
  </si>
  <si>
    <t>FERTILIZANTE</t>
  </si>
  <si>
    <t>Urea</t>
  </si>
  <si>
    <t>FUNGICIDA</t>
  </si>
  <si>
    <t>INSECTICIDA</t>
  </si>
  <si>
    <t>Lt</t>
  </si>
  <si>
    <t>Cajas</t>
  </si>
  <si>
    <t>u</t>
  </si>
  <si>
    <t>ESCENARIOS COSTO UNITARIO  ($/unidades)</t>
  </si>
  <si>
    <t>Rendimiento (unidades/hà)</t>
  </si>
  <si>
    <t>Costo unitario ($/unidades) (*)</t>
  </si>
  <si>
    <t>Lampa-Colina</t>
  </si>
  <si>
    <t>MERCADO MAYORISTA</t>
  </si>
  <si>
    <t>Nov</t>
  </si>
  <si>
    <t>Dic</t>
  </si>
  <si>
    <t>Dic-Ene</t>
  </si>
  <si>
    <t xml:space="preserve">Dic </t>
  </si>
  <si>
    <t>Nov-Ene</t>
  </si>
  <si>
    <t>Ene</t>
  </si>
  <si>
    <t xml:space="preserve">Nov </t>
  </si>
  <si>
    <t xml:space="preserve">Dic-Ene </t>
  </si>
  <si>
    <t>Oct</t>
  </si>
  <si>
    <t>Sep</t>
  </si>
  <si>
    <t>Fosfato monoamónico</t>
  </si>
  <si>
    <t>Nitrato de Calcio</t>
  </si>
  <si>
    <t>Nitrato de potasio</t>
  </si>
  <si>
    <t>Bellis</t>
  </si>
  <si>
    <t>Gladiador</t>
  </si>
  <si>
    <t>Pirimor</t>
  </si>
  <si>
    <t>Vertimec</t>
  </si>
  <si>
    <t>Kg</t>
  </si>
  <si>
    <t>Corta embalaje y carga</t>
  </si>
  <si>
    <t>Traslado a mercado mayorista</t>
  </si>
  <si>
    <t>ALTO</t>
  </si>
  <si>
    <t xml:space="preserve">Ene  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</si>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</sst>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9"/>
      <color rgb="FFFF0000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sz val="11"/>
      <name val="Calibri"/>
      <family val="2"/>
    </font>
    <font>
      <sz val="8"/>
      <color theme="1"/>
      <name val="Arial Narrow"/>
      <family val="2"/>
    </font>
    <font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0"/>
  </cellStyleXfs>
  <cellXfs count="1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1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2" xfId="0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2" borderId="31" xfId="0" applyNumberFormat="1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165" fontId="12" fillId="8" borderId="34" xfId="0" applyNumberFormat="1" applyFont="1" applyFill="1" applyBorder="1" applyAlignment="1">
      <alignment vertical="center"/>
    </xf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36" xfId="0" applyNumberFormat="1" applyFont="1" applyFill="1" applyBorder="1" applyAlignment="1">
      <alignment vertical="center"/>
    </xf>
    <xf numFmtId="0" fontId="14" fillId="2" borderId="37" xfId="0" applyFont="1" applyFill="1" applyBorder="1" applyAlignment="1"/>
    <xf numFmtId="49" fontId="14" fillId="2" borderId="39" xfId="0" applyNumberFormat="1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49" fontId="12" fillId="8" borderId="4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/>
    </xf>
    <xf numFmtId="3" fontId="7" fillId="3" borderId="15" xfId="0" applyNumberFormat="1" applyFont="1" applyFill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/>
    </xf>
    <xf numFmtId="3" fontId="2" fillId="2" borderId="22" xfId="0" applyNumberFormat="1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 vertical="center"/>
    </xf>
    <xf numFmtId="164" fontId="1" fillId="5" borderId="25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164" fontId="1" fillId="3" borderId="27" xfId="0" applyNumberFormat="1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164" fontId="1" fillId="5" borderId="27" xfId="0" applyNumberFormat="1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164" fontId="1" fillId="6" borderId="30" xfId="0" applyNumberFormat="1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/>
    </xf>
    <xf numFmtId="0" fontId="14" fillId="2" borderId="38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4" fillId="2" borderId="40" xfId="0" applyFont="1" applyFill="1" applyBorder="1" applyAlignment="1">
      <alignment horizontal="center"/>
    </xf>
    <xf numFmtId="0" fontId="14" fillId="2" borderId="42" xfId="0" applyFont="1" applyFill="1" applyBorder="1" applyAlignment="1">
      <alignment horizontal="center"/>
    </xf>
    <xf numFmtId="0" fontId="14" fillId="2" borderId="43" xfId="0" applyFont="1" applyFill="1" applyBorder="1" applyAlignment="1">
      <alignment horizontal="center"/>
    </xf>
    <xf numFmtId="0" fontId="14" fillId="7" borderId="20" xfId="0" applyFont="1" applyFill="1" applyBorder="1" applyAlignment="1">
      <alignment horizontal="center"/>
    </xf>
    <xf numFmtId="0" fontId="9" fillId="7" borderId="20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164" fontId="16" fillId="2" borderId="20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 wrapText="1"/>
    </xf>
    <xf numFmtId="9" fontId="14" fillId="2" borderId="32" xfId="0" applyNumberFormat="1" applyFont="1" applyFill="1" applyBorder="1" applyAlignment="1">
      <alignment horizontal="center"/>
    </xf>
    <xf numFmtId="9" fontId="12" fillId="8" borderId="35" xfId="0" applyNumberFormat="1" applyFont="1" applyFill="1" applyBorder="1" applyAlignment="1">
      <alignment horizontal="center" vertical="center"/>
    </xf>
    <xf numFmtId="3" fontId="12" fillId="8" borderId="46" xfId="0" applyNumberFormat="1" applyFont="1" applyFill="1" applyBorder="1" applyAlignment="1">
      <alignment vertical="center"/>
    </xf>
    <xf numFmtId="3" fontId="12" fillId="8" borderId="45" xfId="0" applyNumberFormat="1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0" fontId="0" fillId="0" borderId="10" xfId="0" applyFont="1" applyFill="1" applyBorder="1" applyAlignment="1"/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wrapText="1"/>
    </xf>
    <xf numFmtId="3" fontId="4" fillId="0" borderId="6" xfId="0" applyNumberFormat="1" applyFont="1" applyFill="1" applyBorder="1" applyAlignment="1">
      <alignment horizontal="center" wrapText="1"/>
    </xf>
    <xf numFmtId="0" fontId="0" fillId="0" borderId="0" xfId="0" applyNumberFormat="1" applyFont="1" applyFill="1" applyAlignment="1"/>
    <xf numFmtId="0" fontId="0" fillId="0" borderId="0" xfId="0" applyFont="1" applyFill="1" applyAlignment="1"/>
    <xf numFmtId="49" fontId="22" fillId="0" borderId="6" xfId="0" applyNumberFormat="1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center" vertical="center" wrapText="1"/>
    </xf>
    <xf numFmtId="3" fontId="23" fillId="0" borderId="6" xfId="0" applyNumberFormat="1" applyFont="1" applyFill="1" applyBorder="1" applyAlignment="1">
      <alignment horizontal="center"/>
    </xf>
    <xf numFmtId="49" fontId="23" fillId="0" borderId="6" xfId="0" applyNumberFormat="1" applyFont="1" applyFill="1" applyBorder="1" applyAlignment="1">
      <alignment horizontal="center"/>
    </xf>
    <xf numFmtId="49" fontId="22" fillId="0" borderId="6" xfId="0" applyNumberFormat="1" applyFont="1" applyFill="1" applyBorder="1" applyAlignment="1"/>
    <xf numFmtId="0" fontId="23" fillId="0" borderId="6" xfId="0" applyNumberFormat="1" applyFont="1" applyFill="1" applyBorder="1" applyAlignment="1">
      <alignment horizontal="center"/>
    </xf>
    <xf numFmtId="49" fontId="23" fillId="0" borderId="6" xfId="0" applyNumberFormat="1" applyFont="1" applyFill="1" applyBorder="1" applyAlignment="1"/>
    <xf numFmtId="0" fontId="20" fillId="0" borderId="10" xfId="0" applyFont="1" applyFill="1" applyBorder="1" applyAlignment="1"/>
    <xf numFmtId="49" fontId="4" fillId="0" borderId="6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0" fontId="0" fillId="0" borderId="21" xfId="0" applyFont="1" applyFill="1" applyBorder="1" applyAlignment="1"/>
    <xf numFmtId="49" fontId="4" fillId="0" borderId="6" xfId="0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right"/>
    </xf>
    <xf numFmtId="49" fontId="4" fillId="0" borderId="6" xfId="0" applyNumberFormat="1" applyFont="1" applyFill="1" applyBorder="1" applyAlignment="1">
      <alignment horizontal="right" wrapText="1"/>
    </xf>
    <xf numFmtId="3" fontId="4" fillId="0" borderId="6" xfId="0" applyNumberFormat="1" applyFont="1" applyFill="1" applyBorder="1" applyAlignment="1">
      <alignment horizontal="right" wrapText="1"/>
    </xf>
    <xf numFmtId="49" fontId="5" fillId="0" borderId="6" xfId="0" applyNumberFormat="1" applyFont="1" applyFill="1" applyBorder="1" applyAlignment="1">
      <alignment horizontal="right"/>
    </xf>
    <xf numFmtId="17" fontId="19" fillId="0" borderId="55" xfId="1" applyNumberFormat="1" applyFont="1" applyFill="1" applyBorder="1" applyAlignment="1">
      <alignment horizontal="right" vertical="center"/>
    </xf>
    <xf numFmtId="0" fontId="24" fillId="0" borderId="10" xfId="0" applyFont="1" applyFill="1" applyBorder="1" applyAlignment="1"/>
    <xf numFmtId="0" fontId="24" fillId="0" borderId="0" xfId="0" applyNumberFormat="1" applyFont="1" applyFill="1" applyAlignment="1"/>
    <xf numFmtId="0" fontId="24" fillId="0" borderId="0" xfId="0" applyFont="1" applyFill="1" applyAlignment="1"/>
    <xf numFmtId="49" fontId="25" fillId="0" borderId="6" xfId="0" applyNumberFormat="1" applyFont="1" applyFill="1" applyBorder="1" applyAlignment="1"/>
    <xf numFmtId="49" fontId="25" fillId="0" borderId="6" xfId="0" applyNumberFormat="1" applyFont="1" applyFill="1" applyBorder="1" applyAlignment="1">
      <alignment horizontal="center"/>
    </xf>
    <xf numFmtId="0" fontId="25" fillId="0" borderId="6" xfId="0" applyNumberFormat="1" applyFont="1" applyFill="1" applyBorder="1" applyAlignment="1">
      <alignment horizontal="center"/>
    </xf>
    <xf numFmtId="3" fontId="25" fillId="0" borderId="6" xfId="0" applyNumberFormat="1" applyFont="1" applyFill="1" applyBorder="1" applyAlignment="1">
      <alignment horizontal="center"/>
    </xf>
    <xf numFmtId="0" fontId="26" fillId="0" borderId="10" xfId="0" applyFont="1" applyFill="1" applyBorder="1" applyAlignment="1"/>
    <xf numFmtId="0" fontId="26" fillId="0" borderId="0" xfId="0" applyNumberFormat="1" applyFont="1" applyFill="1" applyAlignment="1"/>
    <xf numFmtId="0" fontId="26" fillId="0" borderId="0" xfId="0" applyFont="1" applyFill="1" applyAlignment="1"/>
    <xf numFmtId="0" fontId="20" fillId="0" borderId="0" xfId="0" applyNumberFormat="1" applyFont="1" applyFill="1" applyAlignment="1"/>
    <xf numFmtId="1" fontId="20" fillId="0" borderId="0" xfId="0" applyNumberFormat="1" applyFont="1" applyFill="1" applyAlignment="1"/>
    <xf numFmtId="49" fontId="17" fillId="9" borderId="49" xfId="0" applyNumberFormat="1" applyFont="1" applyFill="1" applyBorder="1" applyAlignment="1">
      <alignment horizontal="center" vertical="center"/>
    </xf>
    <xf numFmtId="49" fontId="17" fillId="9" borderId="50" xfId="0" applyNumberFormat="1" applyFont="1" applyFill="1" applyBorder="1" applyAlignment="1">
      <alignment horizontal="center" vertical="center"/>
    </xf>
    <xf numFmtId="49" fontId="17" fillId="9" borderId="5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49" fontId="4" fillId="2" borderId="47" xfId="0" applyNumberFormat="1" applyFont="1" applyFill="1" applyBorder="1" applyAlignment="1">
      <alignment horizontal="left" vertical="center" wrapText="1"/>
    </xf>
    <xf numFmtId="49" fontId="4" fillId="2" borderId="48" xfId="0" applyNumberFormat="1" applyFont="1" applyFill="1" applyBorder="1" applyAlignment="1">
      <alignment horizontal="left" vertical="center" wrapText="1"/>
    </xf>
    <xf numFmtId="0" fontId="21" fillId="2" borderId="56" xfId="0" applyFont="1" applyFill="1" applyBorder="1" applyAlignment="1">
      <alignment horizontal="center" vertical="center"/>
    </xf>
    <xf numFmtId="0" fontId="21" fillId="2" borderId="57" xfId="0" applyFont="1" applyFill="1" applyBorder="1" applyAlignment="1">
      <alignment horizontal="center" vertical="center"/>
    </xf>
    <xf numFmtId="0" fontId="21" fillId="2" borderId="58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49" fontId="4" fillId="0" borderId="6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0" borderId="47" xfId="0" applyNumberFormat="1" applyFont="1" applyFill="1" applyBorder="1" applyAlignment="1">
      <alignment horizontal="left"/>
    </xf>
    <xf numFmtId="49" fontId="4" fillId="0" borderId="48" xfId="0" applyNumberFormat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171450</xdr:rowOff>
    </xdr:from>
    <xdr:to>
      <xdr:col>7</xdr:col>
      <xdr:colOff>13138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71450"/>
          <a:ext cx="6516743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100"/>
  <sheetViews>
    <sheetView showGridLines="0" tabSelected="1" zoomScaleNormal="100" workbookViewId="0">
      <selection activeCell="L7" sqref="L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42578125" style="1" customWidth="1"/>
    <col min="3" max="3" width="14.85546875" style="1" customWidth="1"/>
    <col min="4" max="4" width="8.28515625" style="111" customWidth="1"/>
    <col min="5" max="5" width="21.140625" style="111" customWidth="1"/>
    <col min="6" max="6" width="13.5703125" style="111" customWidth="1"/>
    <col min="7" max="7" width="18.140625" style="111" customWidth="1"/>
    <col min="8" max="246" width="10.85546875" style="1" customWidth="1"/>
  </cols>
  <sheetData>
    <row r="1" spans="1:7" ht="15" customHeight="1" x14ac:dyDescent="0.25">
      <c r="A1" s="2"/>
      <c r="B1" s="2"/>
      <c r="C1" s="2"/>
      <c r="D1" s="74"/>
      <c r="E1" s="74"/>
      <c r="F1" s="74"/>
      <c r="G1" s="74"/>
    </row>
    <row r="2" spans="1:7" ht="15" customHeight="1" x14ac:dyDescent="0.25">
      <c r="A2" s="2"/>
      <c r="B2" s="2"/>
      <c r="C2" s="2"/>
      <c r="D2" s="74"/>
      <c r="E2" s="74"/>
      <c r="F2" s="74"/>
      <c r="G2" s="74"/>
    </row>
    <row r="3" spans="1:7" ht="15" customHeight="1" x14ac:dyDescent="0.25">
      <c r="A3" s="2"/>
      <c r="B3" s="2"/>
      <c r="C3" s="2"/>
      <c r="D3" s="74"/>
      <c r="E3" s="74"/>
      <c r="F3" s="74"/>
      <c r="G3" s="74"/>
    </row>
    <row r="4" spans="1:7" ht="15" customHeight="1" x14ac:dyDescent="0.25">
      <c r="A4" s="2"/>
      <c r="B4" s="2"/>
      <c r="C4" s="2"/>
      <c r="D4" s="74"/>
      <c r="E4" s="74"/>
      <c r="F4" s="74"/>
      <c r="G4" s="74"/>
    </row>
    <row r="5" spans="1:7" ht="15" customHeight="1" x14ac:dyDescent="0.25">
      <c r="A5" s="2"/>
      <c r="B5" s="2"/>
      <c r="C5" s="2"/>
      <c r="D5" s="74"/>
      <c r="E5" s="74"/>
      <c r="F5" s="74"/>
      <c r="G5" s="74"/>
    </row>
    <row r="6" spans="1:7" ht="15" customHeight="1" x14ac:dyDescent="0.25">
      <c r="A6" s="2"/>
      <c r="B6" s="2"/>
      <c r="C6" s="2"/>
      <c r="D6" s="74"/>
      <c r="E6" s="74"/>
      <c r="F6" s="74"/>
      <c r="G6" s="74"/>
    </row>
    <row r="7" spans="1:7" ht="15" customHeight="1" x14ac:dyDescent="0.25">
      <c r="A7" s="2"/>
      <c r="B7" s="2"/>
      <c r="C7" s="2"/>
      <c r="D7" s="74"/>
      <c r="E7" s="74"/>
      <c r="F7" s="74"/>
      <c r="G7" s="74"/>
    </row>
    <row r="8" spans="1:7" ht="15" customHeight="1" x14ac:dyDescent="0.25">
      <c r="A8" s="2"/>
      <c r="B8" s="3"/>
      <c r="C8" s="4"/>
      <c r="D8" s="74"/>
      <c r="E8" s="75"/>
      <c r="F8" s="75"/>
      <c r="G8" s="75"/>
    </row>
    <row r="9" spans="1:7" ht="12" customHeight="1" x14ac:dyDescent="0.25">
      <c r="A9" s="5"/>
      <c r="B9" s="6" t="s">
        <v>0</v>
      </c>
      <c r="C9" s="7" t="s">
        <v>60</v>
      </c>
      <c r="D9" s="112"/>
      <c r="E9" s="171" t="s">
        <v>65</v>
      </c>
      <c r="F9" s="172"/>
      <c r="G9" s="123">
        <v>45000</v>
      </c>
    </row>
    <row r="10" spans="1:7" ht="16.5" customHeight="1" x14ac:dyDescent="0.25">
      <c r="A10" s="5"/>
      <c r="B10" s="8" t="s">
        <v>1</v>
      </c>
      <c r="C10" s="73" t="s">
        <v>61</v>
      </c>
      <c r="D10" s="113"/>
      <c r="E10" s="166" t="s">
        <v>2</v>
      </c>
      <c r="F10" s="167"/>
      <c r="G10" s="73" t="s">
        <v>64</v>
      </c>
    </row>
    <row r="11" spans="1:7" ht="16.5" customHeight="1" x14ac:dyDescent="0.25">
      <c r="A11" s="5"/>
      <c r="B11" s="8" t="s">
        <v>3</v>
      </c>
      <c r="C11" s="142" t="s">
        <v>116</v>
      </c>
      <c r="D11" s="143"/>
      <c r="E11" s="164" t="s">
        <v>66</v>
      </c>
      <c r="F11" s="165"/>
      <c r="G11" s="144">
        <v>280</v>
      </c>
    </row>
    <row r="12" spans="1:7" ht="18" customHeight="1" x14ac:dyDescent="0.25">
      <c r="A12" s="5"/>
      <c r="B12" s="8" t="s">
        <v>4</v>
      </c>
      <c r="C12" s="145" t="s">
        <v>62</v>
      </c>
      <c r="D12" s="143"/>
      <c r="E12" s="177" t="s">
        <v>5</v>
      </c>
      <c r="F12" s="178"/>
      <c r="G12" s="146">
        <f>G9*G11</f>
        <v>12600000</v>
      </c>
    </row>
    <row r="13" spans="1:7" ht="14.25" customHeight="1" x14ac:dyDescent="0.25">
      <c r="A13" s="5"/>
      <c r="B13" s="8" t="s">
        <v>6</v>
      </c>
      <c r="C13" s="142" t="s">
        <v>63</v>
      </c>
      <c r="D13" s="143"/>
      <c r="E13" s="164" t="s">
        <v>7</v>
      </c>
      <c r="F13" s="165"/>
      <c r="G13" s="142" t="s">
        <v>95</v>
      </c>
    </row>
    <row r="14" spans="1:7" ht="13.5" customHeight="1" x14ac:dyDescent="0.25">
      <c r="A14" s="5"/>
      <c r="B14" s="8" t="s">
        <v>8</v>
      </c>
      <c r="C14" s="147" t="s">
        <v>94</v>
      </c>
      <c r="D14" s="143"/>
      <c r="E14" s="164" t="s">
        <v>9</v>
      </c>
      <c r="F14" s="165"/>
      <c r="G14" s="142" t="s">
        <v>117</v>
      </c>
    </row>
    <row r="15" spans="1:7" ht="17.25" customHeight="1" x14ac:dyDescent="0.25">
      <c r="A15" s="5"/>
      <c r="B15" s="8" t="s">
        <v>10</v>
      </c>
      <c r="C15" s="148">
        <v>44726</v>
      </c>
      <c r="D15" s="143"/>
      <c r="E15" s="173" t="s">
        <v>11</v>
      </c>
      <c r="F15" s="174"/>
      <c r="G15" s="145" t="s">
        <v>118</v>
      </c>
    </row>
    <row r="16" spans="1:7" ht="12" customHeight="1" x14ac:dyDescent="0.25">
      <c r="A16" s="2"/>
      <c r="B16" s="10"/>
      <c r="C16" s="11"/>
      <c r="D16" s="114"/>
      <c r="E16" s="77"/>
      <c r="F16" s="77"/>
      <c r="G16" s="78"/>
    </row>
    <row r="17" spans="1:246" ht="12" customHeight="1" x14ac:dyDescent="0.25">
      <c r="A17" s="12"/>
      <c r="B17" s="175" t="s">
        <v>12</v>
      </c>
      <c r="C17" s="176"/>
      <c r="D17" s="176"/>
      <c r="E17" s="176"/>
      <c r="F17" s="176"/>
      <c r="G17" s="176"/>
    </row>
    <row r="18" spans="1:246" ht="12" customHeight="1" x14ac:dyDescent="0.25">
      <c r="A18" s="2"/>
      <c r="B18" s="13"/>
      <c r="C18" s="14"/>
      <c r="D18" s="79"/>
      <c r="E18" s="79"/>
      <c r="F18" s="79"/>
      <c r="G18" s="79"/>
    </row>
    <row r="19" spans="1:246" ht="12" customHeight="1" x14ac:dyDescent="0.25">
      <c r="A19" s="5"/>
      <c r="B19" s="16" t="s">
        <v>13</v>
      </c>
      <c r="C19" s="17"/>
      <c r="D19" s="80"/>
      <c r="E19" s="80"/>
      <c r="F19" s="80"/>
      <c r="G19" s="80"/>
    </row>
    <row r="20" spans="1:246" ht="24" customHeight="1" x14ac:dyDescent="0.25">
      <c r="A20" s="12"/>
      <c r="B20" s="18" t="s">
        <v>14</v>
      </c>
      <c r="C20" s="18" t="s">
        <v>15</v>
      </c>
      <c r="D20" s="18" t="s">
        <v>16</v>
      </c>
      <c r="E20" s="18" t="s">
        <v>17</v>
      </c>
      <c r="F20" s="18" t="s">
        <v>18</v>
      </c>
      <c r="G20" s="18" t="s">
        <v>19</v>
      </c>
    </row>
    <row r="21" spans="1:246" ht="12.75" customHeight="1" x14ac:dyDescent="0.25">
      <c r="A21" s="12"/>
      <c r="B21" s="9" t="s">
        <v>68</v>
      </c>
      <c r="C21" s="19" t="s">
        <v>20</v>
      </c>
      <c r="D21" s="115">
        <v>1</v>
      </c>
      <c r="E21" s="19" t="s">
        <v>96</v>
      </c>
      <c r="F21" s="76">
        <v>30000</v>
      </c>
      <c r="G21" s="76">
        <f>D21*F21</f>
        <v>30000</v>
      </c>
    </row>
    <row r="22" spans="1:246" ht="12.75" customHeight="1" x14ac:dyDescent="0.25">
      <c r="A22" s="12"/>
      <c r="B22" s="72" t="s">
        <v>69</v>
      </c>
      <c r="C22" s="19" t="s">
        <v>20</v>
      </c>
      <c r="D22" s="115">
        <v>2</v>
      </c>
      <c r="E22" s="19" t="s">
        <v>96</v>
      </c>
      <c r="F22" s="76">
        <v>30000</v>
      </c>
      <c r="G22" s="76">
        <f t="shared" ref="G22:G31" si="0">D22*F22</f>
        <v>60000</v>
      </c>
    </row>
    <row r="23" spans="1:246" s="130" customFormat="1" ht="12.75" customHeight="1" x14ac:dyDescent="0.25">
      <c r="A23" s="124"/>
      <c r="B23" s="125" t="s">
        <v>70</v>
      </c>
      <c r="C23" s="126" t="s">
        <v>20</v>
      </c>
      <c r="D23" s="127">
        <v>17</v>
      </c>
      <c r="E23" s="126" t="s">
        <v>96</v>
      </c>
      <c r="F23" s="76">
        <v>30000</v>
      </c>
      <c r="G23" s="128">
        <f t="shared" si="0"/>
        <v>510000</v>
      </c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  <c r="IL23" s="129"/>
    </row>
    <row r="24" spans="1:246" s="130" customFormat="1" ht="12.75" customHeight="1" x14ac:dyDescent="0.25">
      <c r="A24" s="124"/>
      <c r="B24" s="125" t="s">
        <v>71</v>
      </c>
      <c r="C24" s="126" t="s">
        <v>20</v>
      </c>
      <c r="D24" s="127">
        <v>3</v>
      </c>
      <c r="E24" s="126" t="s">
        <v>96</v>
      </c>
      <c r="F24" s="76">
        <v>30000</v>
      </c>
      <c r="G24" s="128">
        <f t="shared" si="0"/>
        <v>90000</v>
      </c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9"/>
      <c r="CY24" s="129"/>
      <c r="CZ24" s="129"/>
      <c r="DA24" s="129"/>
      <c r="DB24" s="129"/>
      <c r="DC24" s="129"/>
      <c r="DD24" s="129"/>
      <c r="DE24" s="129"/>
      <c r="DF24" s="129"/>
      <c r="DG24" s="129"/>
      <c r="DH24" s="129"/>
      <c r="DI24" s="129"/>
      <c r="DJ24" s="129"/>
      <c r="DK24" s="129"/>
      <c r="DL24" s="129"/>
      <c r="DM24" s="129"/>
      <c r="DN24" s="129"/>
      <c r="DO24" s="129"/>
      <c r="DP24" s="129"/>
      <c r="DQ24" s="129"/>
      <c r="DR24" s="129"/>
      <c r="DS24" s="129"/>
      <c r="DT24" s="129"/>
      <c r="DU24" s="129"/>
      <c r="DV24" s="129"/>
      <c r="DW24" s="129"/>
      <c r="DX24" s="129"/>
      <c r="DY24" s="129"/>
      <c r="DZ24" s="129"/>
      <c r="EA24" s="129"/>
      <c r="EB24" s="129"/>
      <c r="EC24" s="129"/>
      <c r="ED24" s="129"/>
      <c r="EE24" s="129"/>
      <c r="EF24" s="129"/>
      <c r="EG24" s="129"/>
      <c r="EH24" s="129"/>
      <c r="EI24" s="129"/>
      <c r="EJ24" s="129"/>
      <c r="EK24" s="129"/>
      <c r="EL24" s="129"/>
      <c r="EM24" s="129"/>
      <c r="EN24" s="129"/>
      <c r="EO24" s="129"/>
      <c r="EP24" s="129"/>
      <c r="EQ24" s="129"/>
      <c r="ER24" s="129"/>
      <c r="ES24" s="129"/>
      <c r="ET24" s="129"/>
      <c r="EU24" s="129"/>
      <c r="EV24" s="129"/>
      <c r="EW24" s="129"/>
      <c r="EX24" s="129"/>
      <c r="EY24" s="129"/>
      <c r="EZ24" s="129"/>
      <c r="FA24" s="129"/>
      <c r="FB24" s="129"/>
      <c r="FC24" s="129"/>
      <c r="FD24" s="129"/>
      <c r="FE24" s="129"/>
      <c r="FF24" s="129"/>
      <c r="FG24" s="129"/>
      <c r="FH24" s="129"/>
      <c r="FI24" s="129"/>
      <c r="FJ24" s="129"/>
      <c r="FK24" s="129"/>
      <c r="FL24" s="129"/>
      <c r="FM24" s="129"/>
      <c r="FN24" s="129"/>
      <c r="FO24" s="129"/>
      <c r="FP24" s="129"/>
      <c r="FQ24" s="129"/>
      <c r="FR24" s="129"/>
      <c r="FS24" s="129"/>
      <c r="FT24" s="129"/>
      <c r="FU24" s="129"/>
      <c r="FV24" s="129"/>
      <c r="FW24" s="129"/>
      <c r="FX24" s="129"/>
      <c r="FY24" s="129"/>
      <c r="FZ24" s="129"/>
      <c r="GA24" s="129"/>
      <c r="GB24" s="129"/>
      <c r="GC24" s="129"/>
      <c r="GD24" s="129"/>
      <c r="GE24" s="129"/>
      <c r="GF24" s="129"/>
      <c r="GG24" s="129"/>
      <c r="GH24" s="129"/>
      <c r="GI24" s="129"/>
      <c r="GJ24" s="129"/>
      <c r="GK24" s="129"/>
      <c r="GL24" s="129"/>
      <c r="GM24" s="129"/>
      <c r="GN24" s="129"/>
      <c r="GO24" s="129"/>
      <c r="GP24" s="129"/>
      <c r="GQ24" s="129"/>
      <c r="GR24" s="129"/>
      <c r="GS24" s="129"/>
      <c r="GT24" s="129"/>
      <c r="GU24" s="129"/>
      <c r="GV24" s="129"/>
      <c r="GW24" s="129"/>
      <c r="GX24" s="129"/>
      <c r="GY24" s="129"/>
      <c r="GZ24" s="129"/>
      <c r="HA24" s="129"/>
      <c r="HB24" s="129"/>
      <c r="HC24" s="129"/>
      <c r="HD24" s="129"/>
      <c r="HE24" s="129"/>
      <c r="HF24" s="129"/>
      <c r="HG24" s="129"/>
      <c r="HH24" s="129"/>
      <c r="HI24" s="129"/>
      <c r="HJ24" s="129"/>
      <c r="HK24" s="129"/>
      <c r="HL24" s="129"/>
      <c r="HM24" s="129"/>
      <c r="HN24" s="129"/>
      <c r="HO24" s="129"/>
      <c r="HP24" s="129"/>
      <c r="HQ24" s="129"/>
      <c r="HR24" s="129"/>
      <c r="HS24" s="129"/>
      <c r="HT24" s="129"/>
      <c r="HU24" s="129"/>
      <c r="HV24" s="129"/>
      <c r="HW24" s="129"/>
      <c r="HX24" s="129"/>
      <c r="HY24" s="129"/>
      <c r="HZ24" s="129"/>
      <c r="IA24" s="129"/>
      <c r="IB24" s="129"/>
      <c r="IC24" s="129"/>
      <c r="ID24" s="129"/>
      <c r="IE24" s="129"/>
      <c r="IF24" s="129"/>
      <c r="IG24" s="129"/>
      <c r="IH24" s="129"/>
      <c r="II24" s="129"/>
      <c r="IJ24" s="129"/>
      <c r="IK24" s="129"/>
      <c r="IL24" s="129"/>
    </row>
    <row r="25" spans="1:246" s="130" customFormat="1" ht="12.75" customHeight="1" x14ac:dyDescent="0.25">
      <c r="A25" s="124"/>
      <c r="B25" s="125" t="s">
        <v>72</v>
      </c>
      <c r="C25" s="126" t="s">
        <v>20</v>
      </c>
      <c r="D25" s="127">
        <v>1</v>
      </c>
      <c r="E25" s="126" t="s">
        <v>98</v>
      </c>
      <c r="F25" s="76">
        <v>30000</v>
      </c>
      <c r="G25" s="128">
        <f t="shared" si="0"/>
        <v>30000</v>
      </c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  <c r="CW25" s="129"/>
      <c r="CX25" s="129"/>
      <c r="CY25" s="129"/>
      <c r="CZ25" s="129"/>
      <c r="DA25" s="129"/>
      <c r="DB25" s="129"/>
      <c r="DC25" s="129"/>
      <c r="DD25" s="129"/>
      <c r="DE25" s="129"/>
      <c r="DF25" s="129"/>
      <c r="DG25" s="129"/>
      <c r="DH25" s="129"/>
      <c r="DI25" s="129"/>
      <c r="DJ25" s="129"/>
      <c r="DK25" s="129"/>
      <c r="DL25" s="129"/>
      <c r="DM25" s="129"/>
      <c r="DN25" s="129"/>
      <c r="DO25" s="129"/>
      <c r="DP25" s="129"/>
      <c r="DQ25" s="129"/>
      <c r="DR25" s="129"/>
      <c r="DS25" s="129"/>
      <c r="DT25" s="129"/>
      <c r="DU25" s="129"/>
      <c r="DV25" s="129"/>
      <c r="DW25" s="129"/>
      <c r="DX25" s="129"/>
      <c r="DY25" s="129"/>
      <c r="DZ25" s="129"/>
      <c r="EA25" s="129"/>
      <c r="EB25" s="129"/>
      <c r="EC25" s="129"/>
      <c r="ED25" s="129"/>
      <c r="EE25" s="129"/>
      <c r="EF25" s="129"/>
      <c r="EG25" s="129"/>
      <c r="EH25" s="129"/>
      <c r="EI25" s="129"/>
      <c r="EJ25" s="129"/>
      <c r="EK25" s="129"/>
      <c r="EL25" s="129"/>
      <c r="EM25" s="129"/>
      <c r="EN25" s="129"/>
      <c r="EO25" s="129"/>
      <c r="EP25" s="129"/>
      <c r="EQ25" s="129"/>
      <c r="ER25" s="129"/>
      <c r="ES25" s="129"/>
      <c r="ET25" s="129"/>
      <c r="EU25" s="129"/>
      <c r="EV25" s="129"/>
      <c r="EW25" s="129"/>
      <c r="EX25" s="129"/>
      <c r="EY25" s="129"/>
      <c r="EZ25" s="129"/>
      <c r="FA25" s="129"/>
      <c r="FB25" s="129"/>
      <c r="FC25" s="129"/>
      <c r="FD25" s="129"/>
      <c r="FE25" s="129"/>
      <c r="FF25" s="129"/>
      <c r="FG25" s="129"/>
      <c r="FH25" s="129"/>
      <c r="FI25" s="129"/>
      <c r="FJ25" s="129"/>
      <c r="FK25" s="129"/>
      <c r="FL25" s="129"/>
      <c r="FM25" s="129"/>
      <c r="FN25" s="129"/>
      <c r="FO25" s="129"/>
      <c r="FP25" s="129"/>
      <c r="FQ25" s="129"/>
      <c r="FR25" s="129"/>
      <c r="FS25" s="129"/>
      <c r="FT25" s="129"/>
      <c r="FU25" s="129"/>
      <c r="FV25" s="129"/>
      <c r="FW25" s="129"/>
      <c r="FX25" s="129"/>
      <c r="FY25" s="129"/>
      <c r="FZ25" s="129"/>
      <c r="GA25" s="129"/>
      <c r="GB25" s="129"/>
      <c r="GC25" s="129"/>
      <c r="GD25" s="129"/>
      <c r="GE25" s="129"/>
      <c r="GF25" s="129"/>
      <c r="GG25" s="129"/>
      <c r="GH25" s="129"/>
      <c r="GI25" s="129"/>
      <c r="GJ25" s="129"/>
      <c r="GK25" s="129"/>
      <c r="GL25" s="129"/>
      <c r="GM25" s="129"/>
      <c r="GN25" s="129"/>
      <c r="GO25" s="129"/>
      <c r="GP25" s="129"/>
      <c r="GQ25" s="129"/>
      <c r="GR25" s="129"/>
      <c r="GS25" s="129"/>
      <c r="GT25" s="129"/>
      <c r="GU25" s="129"/>
      <c r="GV25" s="129"/>
      <c r="GW25" s="129"/>
      <c r="GX25" s="129"/>
      <c r="GY25" s="129"/>
      <c r="GZ25" s="129"/>
      <c r="HA25" s="129"/>
      <c r="HB25" s="129"/>
      <c r="HC25" s="129"/>
      <c r="HD25" s="129"/>
      <c r="HE25" s="129"/>
      <c r="HF25" s="129"/>
      <c r="HG25" s="129"/>
      <c r="HH25" s="129"/>
      <c r="HI25" s="129"/>
      <c r="HJ25" s="129"/>
      <c r="HK25" s="129"/>
      <c r="HL25" s="129"/>
      <c r="HM25" s="129"/>
      <c r="HN25" s="129"/>
      <c r="HO25" s="129"/>
      <c r="HP25" s="129"/>
      <c r="HQ25" s="129"/>
      <c r="HR25" s="129"/>
      <c r="HS25" s="129"/>
      <c r="HT25" s="129"/>
      <c r="HU25" s="129"/>
      <c r="HV25" s="129"/>
      <c r="HW25" s="129"/>
      <c r="HX25" s="129"/>
      <c r="HY25" s="129"/>
      <c r="HZ25" s="129"/>
      <c r="IA25" s="129"/>
      <c r="IB25" s="129"/>
      <c r="IC25" s="129"/>
      <c r="ID25" s="129"/>
      <c r="IE25" s="129"/>
      <c r="IF25" s="129"/>
      <c r="IG25" s="129"/>
      <c r="IH25" s="129"/>
      <c r="II25" s="129"/>
      <c r="IJ25" s="129"/>
      <c r="IK25" s="129"/>
      <c r="IL25" s="129"/>
    </row>
    <row r="26" spans="1:246" s="130" customFormat="1" ht="12.75" customHeight="1" x14ac:dyDescent="0.25">
      <c r="A26" s="124"/>
      <c r="B26" s="125" t="s">
        <v>73</v>
      </c>
      <c r="C26" s="126" t="s">
        <v>20</v>
      </c>
      <c r="D26" s="127">
        <v>17</v>
      </c>
      <c r="E26" s="126" t="s">
        <v>99</v>
      </c>
      <c r="F26" s="76">
        <v>30000</v>
      </c>
      <c r="G26" s="128">
        <f t="shared" si="0"/>
        <v>510000</v>
      </c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29"/>
      <c r="CY26" s="129"/>
      <c r="CZ26" s="129"/>
      <c r="DA26" s="129"/>
      <c r="DB26" s="129"/>
      <c r="DC26" s="129"/>
      <c r="DD26" s="129"/>
      <c r="DE26" s="129"/>
      <c r="DF26" s="129"/>
      <c r="DG26" s="129"/>
      <c r="DH26" s="129"/>
      <c r="DI26" s="129"/>
      <c r="DJ26" s="129"/>
      <c r="DK26" s="129"/>
      <c r="DL26" s="129"/>
      <c r="DM26" s="129"/>
      <c r="DN26" s="129"/>
      <c r="DO26" s="129"/>
      <c r="DP26" s="129"/>
      <c r="DQ26" s="129"/>
      <c r="DR26" s="129"/>
      <c r="DS26" s="129"/>
      <c r="DT26" s="129"/>
      <c r="DU26" s="129"/>
      <c r="DV26" s="129"/>
      <c r="DW26" s="129"/>
      <c r="DX26" s="129"/>
      <c r="DY26" s="129"/>
      <c r="DZ26" s="129"/>
      <c r="EA26" s="129"/>
      <c r="EB26" s="129"/>
      <c r="EC26" s="129"/>
      <c r="ED26" s="129"/>
      <c r="EE26" s="129"/>
      <c r="EF26" s="129"/>
      <c r="EG26" s="129"/>
      <c r="EH26" s="129"/>
      <c r="EI26" s="129"/>
      <c r="EJ26" s="129"/>
      <c r="EK26" s="129"/>
      <c r="EL26" s="129"/>
      <c r="EM26" s="129"/>
      <c r="EN26" s="129"/>
      <c r="EO26" s="129"/>
      <c r="EP26" s="129"/>
      <c r="EQ26" s="129"/>
      <c r="ER26" s="129"/>
      <c r="ES26" s="129"/>
      <c r="ET26" s="129"/>
      <c r="EU26" s="129"/>
      <c r="EV26" s="129"/>
      <c r="EW26" s="129"/>
      <c r="EX26" s="129"/>
      <c r="EY26" s="129"/>
      <c r="EZ26" s="129"/>
      <c r="FA26" s="129"/>
      <c r="FB26" s="129"/>
      <c r="FC26" s="129"/>
      <c r="FD26" s="129"/>
      <c r="FE26" s="129"/>
      <c r="FF26" s="129"/>
      <c r="FG26" s="129"/>
      <c r="FH26" s="129"/>
      <c r="FI26" s="129"/>
      <c r="FJ26" s="129"/>
      <c r="FK26" s="129"/>
      <c r="FL26" s="129"/>
      <c r="FM26" s="129"/>
      <c r="FN26" s="129"/>
      <c r="FO26" s="129"/>
      <c r="FP26" s="129"/>
      <c r="FQ26" s="129"/>
      <c r="FR26" s="129"/>
      <c r="FS26" s="129"/>
      <c r="FT26" s="129"/>
      <c r="FU26" s="129"/>
      <c r="FV26" s="129"/>
      <c r="FW26" s="129"/>
      <c r="FX26" s="129"/>
      <c r="FY26" s="129"/>
      <c r="FZ26" s="129"/>
      <c r="GA26" s="129"/>
      <c r="GB26" s="129"/>
      <c r="GC26" s="129"/>
      <c r="GD26" s="129"/>
      <c r="GE26" s="129"/>
      <c r="GF26" s="129"/>
      <c r="GG26" s="129"/>
      <c r="GH26" s="129"/>
      <c r="GI26" s="129"/>
      <c r="GJ26" s="129"/>
      <c r="GK26" s="129"/>
      <c r="GL26" s="129"/>
      <c r="GM26" s="129"/>
      <c r="GN26" s="129"/>
      <c r="GO26" s="129"/>
      <c r="GP26" s="129"/>
      <c r="GQ26" s="129"/>
      <c r="GR26" s="129"/>
      <c r="GS26" s="129"/>
      <c r="GT26" s="129"/>
      <c r="GU26" s="129"/>
      <c r="GV26" s="129"/>
      <c r="GW26" s="129"/>
      <c r="GX26" s="129"/>
      <c r="GY26" s="129"/>
      <c r="GZ26" s="129"/>
      <c r="HA26" s="129"/>
      <c r="HB26" s="129"/>
      <c r="HC26" s="129"/>
      <c r="HD26" s="129"/>
      <c r="HE26" s="129"/>
      <c r="HF26" s="129"/>
      <c r="HG26" s="129"/>
      <c r="HH26" s="129"/>
      <c r="HI26" s="129"/>
      <c r="HJ26" s="129"/>
      <c r="HK26" s="129"/>
      <c r="HL26" s="129"/>
      <c r="HM26" s="129"/>
      <c r="HN26" s="129"/>
      <c r="HO26" s="129"/>
      <c r="HP26" s="129"/>
      <c r="HQ26" s="129"/>
      <c r="HR26" s="129"/>
      <c r="HS26" s="129"/>
      <c r="HT26" s="129"/>
      <c r="HU26" s="129"/>
      <c r="HV26" s="129"/>
      <c r="HW26" s="129"/>
      <c r="HX26" s="129"/>
      <c r="HY26" s="129"/>
      <c r="HZ26" s="129"/>
      <c r="IA26" s="129"/>
      <c r="IB26" s="129"/>
      <c r="IC26" s="129"/>
      <c r="ID26" s="129"/>
      <c r="IE26" s="129"/>
      <c r="IF26" s="129"/>
      <c r="IG26" s="129"/>
      <c r="IH26" s="129"/>
      <c r="II26" s="129"/>
      <c r="IJ26" s="129"/>
      <c r="IK26" s="129"/>
      <c r="IL26" s="129"/>
    </row>
    <row r="27" spans="1:246" s="130" customFormat="1" ht="12.75" customHeight="1" x14ac:dyDescent="0.25">
      <c r="A27" s="124"/>
      <c r="B27" s="125" t="s">
        <v>74</v>
      </c>
      <c r="C27" s="126" t="s">
        <v>20</v>
      </c>
      <c r="D27" s="127">
        <v>1</v>
      </c>
      <c r="E27" s="126" t="s">
        <v>102</v>
      </c>
      <c r="F27" s="76">
        <v>30000</v>
      </c>
      <c r="G27" s="128">
        <f t="shared" si="0"/>
        <v>30000</v>
      </c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  <c r="CW27" s="129"/>
      <c r="CX27" s="129"/>
      <c r="CY27" s="129"/>
      <c r="CZ27" s="129"/>
      <c r="DA27" s="129"/>
      <c r="DB27" s="129"/>
      <c r="DC27" s="129"/>
      <c r="DD27" s="129"/>
      <c r="DE27" s="129"/>
      <c r="DF27" s="129"/>
      <c r="DG27" s="129"/>
      <c r="DH27" s="129"/>
      <c r="DI27" s="129"/>
      <c r="DJ27" s="129"/>
      <c r="DK27" s="129"/>
      <c r="DL27" s="129"/>
      <c r="DM27" s="129"/>
      <c r="DN27" s="129"/>
      <c r="DO27" s="129"/>
      <c r="DP27" s="129"/>
      <c r="DQ27" s="129"/>
      <c r="DR27" s="129"/>
      <c r="DS27" s="129"/>
      <c r="DT27" s="129"/>
      <c r="DU27" s="129"/>
      <c r="DV27" s="129"/>
      <c r="DW27" s="129"/>
      <c r="DX27" s="129"/>
      <c r="DY27" s="129"/>
      <c r="DZ27" s="129"/>
      <c r="EA27" s="129"/>
      <c r="EB27" s="129"/>
      <c r="EC27" s="129"/>
      <c r="ED27" s="129"/>
      <c r="EE27" s="129"/>
      <c r="EF27" s="129"/>
      <c r="EG27" s="129"/>
      <c r="EH27" s="129"/>
      <c r="EI27" s="129"/>
      <c r="EJ27" s="129"/>
      <c r="EK27" s="129"/>
      <c r="EL27" s="129"/>
      <c r="EM27" s="129"/>
      <c r="EN27" s="129"/>
      <c r="EO27" s="129"/>
      <c r="EP27" s="129"/>
      <c r="EQ27" s="129"/>
      <c r="ER27" s="129"/>
      <c r="ES27" s="129"/>
      <c r="ET27" s="129"/>
      <c r="EU27" s="129"/>
      <c r="EV27" s="129"/>
      <c r="EW27" s="129"/>
      <c r="EX27" s="129"/>
      <c r="EY27" s="129"/>
      <c r="EZ27" s="129"/>
      <c r="FA27" s="129"/>
      <c r="FB27" s="129"/>
      <c r="FC27" s="129"/>
      <c r="FD27" s="129"/>
      <c r="FE27" s="129"/>
      <c r="FF27" s="129"/>
      <c r="FG27" s="129"/>
      <c r="FH27" s="129"/>
      <c r="FI27" s="129"/>
      <c r="FJ27" s="129"/>
      <c r="FK27" s="129"/>
      <c r="FL27" s="129"/>
      <c r="FM27" s="129"/>
      <c r="FN27" s="129"/>
      <c r="FO27" s="129"/>
      <c r="FP27" s="129"/>
      <c r="FQ27" s="129"/>
      <c r="FR27" s="129"/>
      <c r="FS27" s="129"/>
      <c r="FT27" s="129"/>
      <c r="FU27" s="129"/>
      <c r="FV27" s="129"/>
      <c r="FW27" s="129"/>
      <c r="FX27" s="129"/>
      <c r="FY27" s="129"/>
      <c r="FZ27" s="129"/>
      <c r="GA27" s="129"/>
      <c r="GB27" s="129"/>
      <c r="GC27" s="129"/>
      <c r="GD27" s="129"/>
      <c r="GE27" s="129"/>
      <c r="GF27" s="129"/>
      <c r="GG27" s="129"/>
      <c r="GH27" s="129"/>
      <c r="GI27" s="129"/>
      <c r="GJ27" s="129"/>
      <c r="GK27" s="129"/>
      <c r="GL27" s="129"/>
      <c r="GM27" s="129"/>
      <c r="GN27" s="129"/>
      <c r="GO27" s="129"/>
      <c r="GP27" s="129"/>
      <c r="GQ27" s="129"/>
      <c r="GR27" s="129"/>
      <c r="GS27" s="129"/>
      <c r="GT27" s="129"/>
      <c r="GU27" s="129"/>
      <c r="GV27" s="129"/>
      <c r="GW27" s="129"/>
      <c r="GX27" s="129"/>
      <c r="GY27" s="129"/>
      <c r="GZ27" s="129"/>
      <c r="HA27" s="129"/>
      <c r="HB27" s="129"/>
      <c r="HC27" s="129"/>
      <c r="HD27" s="129"/>
      <c r="HE27" s="129"/>
      <c r="HF27" s="129"/>
      <c r="HG27" s="129"/>
      <c r="HH27" s="129"/>
      <c r="HI27" s="129"/>
      <c r="HJ27" s="129"/>
      <c r="HK27" s="129"/>
      <c r="HL27" s="129"/>
      <c r="HM27" s="129"/>
      <c r="HN27" s="129"/>
      <c r="HO27" s="129"/>
      <c r="HP27" s="129"/>
      <c r="HQ27" s="129"/>
      <c r="HR27" s="129"/>
      <c r="HS27" s="129"/>
      <c r="HT27" s="129"/>
      <c r="HU27" s="129"/>
      <c r="HV27" s="129"/>
      <c r="HW27" s="129"/>
      <c r="HX27" s="129"/>
      <c r="HY27" s="129"/>
      <c r="HZ27" s="129"/>
      <c r="IA27" s="129"/>
      <c r="IB27" s="129"/>
      <c r="IC27" s="129"/>
      <c r="ID27" s="129"/>
      <c r="IE27" s="129"/>
      <c r="IF27" s="129"/>
      <c r="IG27" s="129"/>
      <c r="IH27" s="129"/>
      <c r="II27" s="129"/>
      <c r="IJ27" s="129"/>
      <c r="IK27" s="129"/>
      <c r="IL27" s="129"/>
    </row>
    <row r="28" spans="1:246" s="130" customFormat="1" ht="12.75" customHeight="1" x14ac:dyDescent="0.25">
      <c r="A28" s="124"/>
      <c r="B28" s="125" t="s">
        <v>71</v>
      </c>
      <c r="C28" s="126" t="s">
        <v>20</v>
      </c>
      <c r="D28" s="127">
        <v>4</v>
      </c>
      <c r="E28" s="126" t="s">
        <v>97</v>
      </c>
      <c r="F28" s="76">
        <v>30000</v>
      </c>
      <c r="G28" s="128">
        <f t="shared" si="0"/>
        <v>120000</v>
      </c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29"/>
      <c r="DB28" s="129"/>
      <c r="DC28" s="129"/>
      <c r="DD28" s="129"/>
      <c r="DE28" s="129"/>
      <c r="DF28" s="129"/>
      <c r="DG28" s="129"/>
      <c r="DH28" s="129"/>
      <c r="DI28" s="129"/>
      <c r="DJ28" s="129"/>
      <c r="DK28" s="129"/>
      <c r="DL28" s="129"/>
      <c r="DM28" s="129"/>
      <c r="DN28" s="129"/>
      <c r="DO28" s="129"/>
      <c r="DP28" s="129"/>
      <c r="DQ28" s="129"/>
      <c r="DR28" s="129"/>
      <c r="DS28" s="129"/>
      <c r="DT28" s="129"/>
      <c r="DU28" s="129"/>
      <c r="DV28" s="129"/>
      <c r="DW28" s="129"/>
      <c r="DX28" s="129"/>
      <c r="DY28" s="129"/>
      <c r="DZ28" s="129"/>
      <c r="EA28" s="129"/>
      <c r="EB28" s="129"/>
      <c r="EC28" s="129"/>
      <c r="ED28" s="129"/>
      <c r="EE28" s="129"/>
      <c r="EF28" s="129"/>
      <c r="EG28" s="129"/>
      <c r="EH28" s="129"/>
      <c r="EI28" s="129"/>
      <c r="EJ28" s="129"/>
      <c r="EK28" s="129"/>
      <c r="EL28" s="129"/>
      <c r="EM28" s="129"/>
      <c r="EN28" s="129"/>
      <c r="EO28" s="129"/>
      <c r="EP28" s="129"/>
      <c r="EQ28" s="129"/>
      <c r="ER28" s="129"/>
      <c r="ES28" s="129"/>
      <c r="ET28" s="129"/>
      <c r="EU28" s="129"/>
      <c r="EV28" s="129"/>
      <c r="EW28" s="129"/>
      <c r="EX28" s="129"/>
      <c r="EY28" s="129"/>
      <c r="EZ28" s="129"/>
      <c r="FA28" s="129"/>
      <c r="FB28" s="129"/>
      <c r="FC28" s="129"/>
      <c r="FD28" s="129"/>
      <c r="FE28" s="129"/>
      <c r="FF28" s="129"/>
      <c r="FG28" s="129"/>
      <c r="FH28" s="129"/>
      <c r="FI28" s="129"/>
      <c r="FJ28" s="129"/>
      <c r="FK28" s="129"/>
      <c r="FL28" s="129"/>
      <c r="FM28" s="129"/>
      <c r="FN28" s="129"/>
      <c r="FO28" s="129"/>
      <c r="FP28" s="129"/>
      <c r="FQ28" s="129"/>
      <c r="FR28" s="129"/>
      <c r="FS28" s="129"/>
      <c r="FT28" s="129"/>
      <c r="FU28" s="129"/>
      <c r="FV28" s="129"/>
      <c r="FW28" s="129"/>
      <c r="FX28" s="129"/>
      <c r="FY28" s="129"/>
      <c r="FZ28" s="129"/>
      <c r="GA28" s="129"/>
      <c r="GB28" s="129"/>
      <c r="GC28" s="129"/>
      <c r="GD28" s="129"/>
      <c r="GE28" s="129"/>
      <c r="GF28" s="129"/>
      <c r="GG28" s="129"/>
      <c r="GH28" s="129"/>
      <c r="GI28" s="129"/>
      <c r="GJ28" s="129"/>
      <c r="GK28" s="129"/>
      <c r="GL28" s="129"/>
      <c r="GM28" s="129"/>
      <c r="GN28" s="129"/>
      <c r="GO28" s="129"/>
      <c r="GP28" s="129"/>
      <c r="GQ28" s="129"/>
      <c r="GR28" s="129"/>
      <c r="GS28" s="129"/>
      <c r="GT28" s="129"/>
      <c r="GU28" s="129"/>
      <c r="GV28" s="129"/>
      <c r="GW28" s="129"/>
      <c r="GX28" s="129"/>
      <c r="GY28" s="129"/>
      <c r="GZ28" s="129"/>
      <c r="HA28" s="129"/>
      <c r="HB28" s="129"/>
      <c r="HC28" s="129"/>
      <c r="HD28" s="129"/>
      <c r="HE28" s="129"/>
      <c r="HF28" s="129"/>
      <c r="HG28" s="129"/>
      <c r="HH28" s="129"/>
      <c r="HI28" s="129"/>
      <c r="HJ28" s="129"/>
      <c r="HK28" s="129"/>
      <c r="HL28" s="129"/>
      <c r="HM28" s="129"/>
      <c r="HN28" s="129"/>
      <c r="HO28" s="129"/>
      <c r="HP28" s="129"/>
      <c r="HQ28" s="129"/>
      <c r="HR28" s="129"/>
      <c r="HS28" s="129"/>
      <c r="HT28" s="129"/>
      <c r="HU28" s="129"/>
      <c r="HV28" s="129"/>
      <c r="HW28" s="129"/>
      <c r="HX28" s="129"/>
      <c r="HY28" s="129"/>
      <c r="HZ28" s="129"/>
      <c r="IA28" s="129"/>
      <c r="IB28" s="129"/>
      <c r="IC28" s="129"/>
      <c r="ID28" s="129"/>
      <c r="IE28" s="129"/>
      <c r="IF28" s="129"/>
      <c r="IG28" s="129"/>
      <c r="IH28" s="129"/>
      <c r="II28" s="129"/>
      <c r="IJ28" s="129"/>
      <c r="IK28" s="129"/>
      <c r="IL28" s="129"/>
    </row>
    <row r="29" spans="1:246" s="130" customFormat="1" ht="12.75" customHeight="1" x14ac:dyDescent="0.25">
      <c r="A29" s="124"/>
      <c r="B29" s="125" t="s">
        <v>75</v>
      </c>
      <c r="C29" s="126" t="s">
        <v>20</v>
      </c>
      <c r="D29" s="127">
        <v>3</v>
      </c>
      <c r="E29" s="126" t="s">
        <v>103</v>
      </c>
      <c r="F29" s="76">
        <v>30000</v>
      </c>
      <c r="G29" s="128">
        <f t="shared" si="0"/>
        <v>90000</v>
      </c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29"/>
      <c r="CY29" s="129"/>
      <c r="CZ29" s="129"/>
      <c r="DA29" s="129"/>
      <c r="DB29" s="129"/>
      <c r="DC29" s="129"/>
      <c r="DD29" s="129"/>
      <c r="DE29" s="129"/>
      <c r="DF29" s="129"/>
      <c r="DG29" s="129"/>
      <c r="DH29" s="129"/>
      <c r="DI29" s="129"/>
      <c r="DJ29" s="129"/>
      <c r="DK29" s="129"/>
      <c r="DL29" s="129"/>
      <c r="DM29" s="129"/>
      <c r="DN29" s="129"/>
      <c r="DO29" s="129"/>
      <c r="DP29" s="129"/>
      <c r="DQ29" s="129"/>
      <c r="DR29" s="129"/>
      <c r="DS29" s="129"/>
      <c r="DT29" s="129"/>
      <c r="DU29" s="129"/>
      <c r="DV29" s="129"/>
      <c r="DW29" s="129"/>
      <c r="DX29" s="129"/>
      <c r="DY29" s="129"/>
      <c r="DZ29" s="129"/>
      <c r="EA29" s="129"/>
      <c r="EB29" s="129"/>
      <c r="EC29" s="129"/>
      <c r="ED29" s="129"/>
      <c r="EE29" s="129"/>
      <c r="EF29" s="129"/>
      <c r="EG29" s="129"/>
      <c r="EH29" s="129"/>
      <c r="EI29" s="129"/>
      <c r="EJ29" s="129"/>
      <c r="EK29" s="129"/>
      <c r="EL29" s="129"/>
      <c r="EM29" s="129"/>
      <c r="EN29" s="129"/>
      <c r="EO29" s="129"/>
      <c r="EP29" s="129"/>
      <c r="EQ29" s="129"/>
      <c r="ER29" s="129"/>
      <c r="ES29" s="129"/>
      <c r="ET29" s="129"/>
      <c r="EU29" s="129"/>
      <c r="EV29" s="129"/>
      <c r="EW29" s="129"/>
      <c r="EX29" s="129"/>
      <c r="EY29" s="129"/>
      <c r="EZ29" s="129"/>
      <c r="FA29" s="129"/>
      <c r="FB29" s="129"/>
      <c r="FC29" s="129"/>
      <c r="FD29" s="129"/>
      <c r="FE29" s="129"/>
      <c r="FF29" s="129"/>
      <c r="FG29" s="129"/>
      <c r="FH29" s="129"/>
      <c r="FI29" s="129"/>
      <c r="FJ29" s="129"/>
      <c r="FK29" s="129"/>
      <c r="FL29" s="129"/>
      <c r="FM29" s="129"/>
      <c r="FN29" s="129"/>
      <c r="FO29" s="129"/>
      <c r="FP29" s="129"/>
      <c r="FQ29" s="129"/>
      <c r="FR29" s="129"/>
      <c r="FS29" s="129"/>
      <c r="FT29" s="129"/>
      <c r="FU29" s="129"/>
      <c r="FV29" s="129"/>
      <c r="FW29" s="129"/>
      <c r="FX29" s="129"/>
      <c r="FY29" s="129"/>
      <c r="FZ29" s="129"/>
      <c r="GA29" s="129"/>
      <c r="GB29" s="129"/>
      <c r="GC29" s="129"/>
      <c r="GD29" s="129"/>
      <c r="GE29" s="129"/>
      <c r="GF29" s="129"/>
      <c r="GG29" s="129"/>
      <c r="GH29" s="129"/>
      <c r="GI29" s="129"/>
      <c r="GJ29" s="129"/>
      <c r="GK29" s="129"/>
      <c r="GL29" s="129"/>
      <c r="GM29" s="129"/>
      <c r="GN29" s="129"/>
      <c r="GO29" s="129"/>
      <c r="GP29" s="129"/>
      <c r="GQ29" s="129"/>
      <c r="GR29" s="129"/>
      <c r="GS29" s="129"/>
      <c r="GT29" s="129"/>
      <c r="GU29" s="129"/>
      <c r="GV29" s="129"/>
      <c r="GW29" s="129"/>
      <c r="GX29" s="129"/>
      <c r="GY29" s="129"/>
      <c r="GZ29" s="129"/>
      <c r="HA29" s="129"/>
      <c r="HB29" s="129"/>
      <c r="HC29" s="129"/>
      <c r="HD29" s="129"/>
      <c r="HE29" s="129"/>
      <c r="HF29" s="129"/>
      <c r="HG29" s="129"/>
      <c r="HH29" s="129"/>
      <c r="HI29" s="129"/>
      <c r="HJ29" s="129"/>
      <c r="HK29" s="129"/>
      <c r="HL29" s="129"/>
      <c r="HM29" s="129"/>
      <c r="HN29" s="129"/>
      <c r="HO29" s="129"/>
      <c r="HP29" s="129"/>
      <c r="HQ29" s="129"/>
      <c r="HR29" s="129"/>
      <c r="HS29" s="129"/>
      <c r="HT29" s="129"/>
      <c r="HU29" s="129"/>
      <c r="HV29" s="129"/>
      <c r="HW29" s="129"/>
      <c r="HX29" s="129"/>
      <c r="HY29" s="129"/>
      <c r="HZ29" s="129"/>
      <c r="IA29" s="129"/>
      <c r="IB29" s="129"/>
      <c r="IC29" s="129"/>
      <c r="ID29" s="129"/>
      <c r="IE29" s="129"/>
      <c r="IF29" s="129"/>
      <c r="IG29" s="129"/>
      <c r="IH29" s="129"/>
      <c r="II29" s="129"/>
      <c r="IJ29" s="129"/>
      <c r="IK29" s="129"/>
      <c r="IL29" s="129"/>
    </row>
    <row r="30" spans="1:246" s="130" customFormat="1" ht="12.75" customHeight="1" x14ac:dyDescent="0.25">
      <c r="A30" s="124"/>
      <c r="B30" s="125" t="s">
        <v>76</v>
      </c>
      <c r="C30" s="126" t="s">
        <v>20</v>
      </c>
      <c r="D30" s="127">
        <v>4</v>
      </c>
      <c r="E30" s="126" t="s">
        <v>101</v>
      </c>
      <c r="F30" s="76">
        <v>30000</v>
      </c>
      <c r="G30" s="128">
        <f t="shared" si="0"/>
        <v>120000</v>
      </c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29"/>
      <c r="CO30" s="129"/>
      <c r="CP30" s="129"/>
      <c r="CQ30" s="129"/>
      <c r="CR30" s="129"/>
      <c r="CS30" s="129"/>
      <c r="CT30" s="129"/>
      <c r="CU30" s="129"/>
      <c r="CV30" s="129"/>
      <c r="CW30" s="129"/>
      <c r="CX30" s="129"/>
      <c r="CY30" s="129"/>
      <c r="CZ30" s="129"/>
      <c r="DA30" s="129"/>
      <c r="DB30" s="129"/>
      <c r="DC30" s="129"/>
      <c r="DD30" s="129"/>
      <c r="DE30" s="129"/>
      <c r="DF30" s="129"/>
      <c r="DG30" s="129"/>
      <c r="DH30" s="129"/>
      <c r="DI30" s="129"/>
      <c r="DJ30" s="129"/>
      <c r="DK30" s="129"/>
      <c r="DL30" s="129"/>
      <c r="DM30" s="129"/>
      <c r="DN30" s="129"/>
      <c r="DO30" s="129"/>
      <c r="DP30" s="129"/>
      <c r="DQ30" s="129"/>
      <c r="DR30" s="129"/>
      <c r="DS30" s="129"/>
      <c r="DT30" s="129"/>
      <c r="DU30" s="129"/>
      <c r="DV30" s="129"/>
      <c r="DW30" s="129"/>
      <c r="DX30" s="129"/>
      <c r="DY30" s="129"/>
      <c r="DZ30" s="129"/>
      <c r="EA30" s="129"/>
      <c r="EB30" s="129"/>
      <c r="EC30" s="129"/>
      <c r="ED30" s="129"/>
      <c r="EE30" s="129"/>
      <c r="EF30" s="129"/>
      <c r="EG30" s="129"/>
      <c r="EH30" s="129"/>
      <c r="EI30" s="129"/>
      <c r="EJ30" s="129"/>
      <c r="EK30" s="129"/>
      <c r="EL30" s="129"/>
      <c r="EM30" s="129"/>
      <c r="EN30" s="129"/>
      <c r="EO30" s="129"/>
      <c r="EP30" s="129"/>
      <c r="EQ30" s="129"/>
      <c r="ER30" s="129"/>
      <c r="ES30" s="129"/>
      <c r="ET30" s="129"/>
      <c r="EU30" s="129"/>
      <c r="EV30" s="129"/>
      <c r="EW30" s="129"/>
      <c r="EX30" s="129"/>
      <c r="EY30" s="129"/>
      <c r="EZ30" s="129"/>
      <c r="FA30" s="129"/>
      <c r="FB30" s="129"/>
      <c r="FC30" s="129"/>
      <c r="FD30" s="129"/>
      <c r="FE30" s="129"/>
      <c r="FF30" s="129"/>
      <c r="FG30" s="129"/>
      <c r="FH30" s="129"/>
      <c r="FI30" s="129"/>
      <c r="FJ30" s="129"/>
      <c r="FK30" s="129"/>
      <c r="FL30" s="129"/>
      <c r="FM30" s="129"/>
      <c r="FN30" s="129"/>
      <c r="FO30" s="129"/>
      <c r="FP30" s="129"/>
      <c r="FQ30" s="129"/>
      <c r="FR30" s="129"/>
      <c r="FS30" s="129"/>
      <c r="FT30" s="129"/>
      <c r="FU30" s="129"/>
      <c r="FV30" s="129"/>
      <c r="FW30" s="129"/>
      <c r="FX30" s="129"/>
      <c r="FY30" s="129"/>
      <c r="FZ30" s="129"/>
      <c r="GA30" s="129"/>
      <c r="GB30" s="129"/>
      <c r="GC30" s="129"/>
      <c r="GD30" s="129"/>
      <c r="GE30" s="129"/>
      <c r="GF30" s="129"/>
      <c r="GG30" s="129"/>
      <c r="GH30" s="129"/>
      <c r="GI30" s="129"/>
      <c r="GJ30" s="129"/>
      <c r="GK30" s="129"/>
      <c r="GL30" s="129"/>
      <c r="GM30" s="129"/>
      <c r="GN30" s="129"/>
      <c r="GO30" s="129"/>
      <c r="GP30" s="129"/>
      <c r="GQ30" s="129"/>
      <c r="GR30" s="129"/>
      <c r="GS30" s="129"/>
      <c r="GT30" s="129"/>
      <c r="GU30" s="129"/>
      <c r="GV30" s="129"/>
      <c r="GW30" s="129"/>
      <c r="GX30" s="129"/>
      <c r="GY30" s="129"/>
      <c r="GZ30" s="129"/>
      <c r="HA30" s="129"/>
      <c r="HB30" s="129"/>
      <c r="HC30" s="129"/>
      <c r="HD30" s="129"/>
      <c r="HE30" s="129"/>
      <c r="HF30" s="129"/>
      <c r="HG30" s="129"/>
      <c r="HH30" s="129"/>
      <c r="HI30" s="129"/>
      <c r="HJ30" s="129"/>
      <c r="HK30" s="129"/>
      <c r="HL30" s="129"/>
      <c r="HM30" s="129"/>
      <c r="HN30" s="129"/>
      <c r="HO30" s="129"/>
      <c r="HP30" s="129"/>
      <c r="HQ30" s="129"/>
      <c r="HR30" s="129"/>
      <c r="HS30" s="129"/>
      <c r="HT30" s="129"/>
      <c r="HU30" s="129"/>
      <c r="HV30" s="129"/>
      <c r="HW30" s="129"/>
      <c r="HX30" s="129"/>
      <c r="HY30" s="129"/>
      <c r="HZ30" s="129"/>
      <c r="IA30" s="129"/>
      <c r="IB30" s="129"/>
      <c r="IC30" s="129"/>
      <c r="ID30" s="129"/>
      <c r="IE30" s="129"/>
      <c r="IF30" s="129"/>
      <c r="IG30" s="129"/>
      <c r="IH30" s="129"/>
      <c r="II30" s="129"/>
      <c r="IJ30" s="129"/>
      <c r="IK30" s="129"/>
      <c r="IL30" s="129"/>
    </row>
    <row r="31" spans="1:246" s="130" customFormat="1" ht="12.75" customHeight="1" x14ac:dyDescent="0.25">
      <c r="A31" s="124"/>
      <c r="B31" s="125" t="s">
        <v>114</v>
      </c>
      <c r="C31" s="126" t="s">
        <v>20</v>
      </c>
      <c r="D31" s="127">
        <v>64</v>
      </c>
      <c r="E31" s="126" t="s">
        <v>101</v>
      </c>
      <c r="F31" s="76">
        <v>30000</v>
      </c>
      <c r="G31" s="128">
        <f t="shared" si="0"/>
        <v>1920000</v>
      </c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29"/>
      <c r="BV31" s="129"/>
      <c r="BW31" s="129"/>
      <c r="BX31" s="129"/>
      <c r="BY31" s="129"/>
      <c r="BZ31" s="129"/>
      <c r="CA31" s="129"/>
      <c r="CB31" s="129"/>
      <c r="CC31" s="129"/>
      <c r="CD31" s="129"/>
      <c r="CE31" s="129"/>
      <c r="CF31" s="129"/>
      <c r="CG31" s="129"/>
      <c r="CH31" s="129"/>
      <c r="CI31" s="129"/>
      <c r="CJ31" s="129"/>
      <c r="CK31" s="129"/>
      <c r="CL31" s="129"/>
      <c r="CM31" s="129"/>
      <c r="CN31" s="129"/>
      <c r="CO31" s="129"/>
      <c r="CP31" s="129"/>
      <c r="CQ31" s="129"/>
      <c r="CR31" s="129"/>
      <c r="CS31" s="129"/>
      <c r="CT31" s="129"/>
      <c r="CU31" s="129"/>
      <c r="CV31" s="129"/>
      <c r="CW31" s="129"/>
      <c r="CX31" s="129"/>
      <c r="CY31" s="129"/>
      <c r="CZ31" s="129"/>
      <c r="DA31" s="129"/>
      <c r="DB31" s="129"/>
      <c r="DC31" s="129"/>
      <c r="DD31" s="129"/>
      <c r="DE31" s="129"/>
      <c r="DF31" s="129"/>
      <c r="DG31" s="129"/>
      <c r="DH31" s="129"/>
      <c r="DI31" s="129"/>
      <c r="DJ31" s="129"/>
      <c r="DK31" s="129"/>
      <c r="DL31" s="129"/>
      <c r="DM31" s="129"/>
      <c r="DN31" s="129"/>
      <c r="DO31" s="129"/>
      <c r="DP31" s="129"/>
      <c r="DQ31" s="129"/>
      <c r="DR31" s="129"/>
      <c r="DS31" s="129"/>
      <c r="DT31" s="129"/>
      <c r="DU31" s="129"/>
      <c r="DV31" s="129"/>
      <c r="DW31" s="129"/>
      <c r="DX31" s="129"/>
      <c r="DY31" s="129"/>
      <c r="DZ31" s="129"/>
      <c r="EA31" s="129"/>
      <c r="EB31" s="129"/>
      <c r="EC31" s="129"/>
      <c r="ED31" s="129"/>
      <c r="EE31" s="129"/>
      <c r="EF31" s="129"/>
      <c r="EG31" s="129"/>
      <c r="EH31" s="129"/>
      <c r="EI31" s="129"/>
      <c r="EJ31" s="129"/>
      <c r="EK31" s="129"/>
      <c r="EL31" s="129"/>
      <c r="EM31" s="129"/>
      <c r="EN31" s="129"/>
      <c r="EO31" s="129"/>
      <c r="EP31" s="129"/>
      <c r="EQ31" s="129"/>
      <c r="ER31" s="129"/>
      <c r="ES31" s="129"/>
      <c r="ET31" s="129"/>
      <c r="EU31" s="129"/>
      <c r="EV31" s="129"/>
      <c r="EW31" s="129"/>
      <c r="EX31" s="129"/>
      <c r="EY31" s="129"/>
      <c r="EZ31" s="129"/>
      <c r="FA31" s="129"/>
      <c r="FB31" s="129"/>
      <c r="FC31" s="129"/>
      <c r="FD31" s="129"/>
      <c r="FE31" s="129"/>
      <c r="FF31" s="129"/>
      <c r="FG31" s="129"/>
      <c r="FH31" s="129"/>
      <c r="FI31" s="129"/>
      <c r="FJ31" s="129"/>
      <c r="FK31" s="129"/>
      <c r="FL31" s="129"/>
      <c r="FM31" s="129"/>
      <c r="FN31" s="129"/>
      <c r="FO31" s="129"/>
      <c r="FP31" s="129"/>
      <c r="FQ31" s="129"/>
      <c r="FR31" s="129"/>
      <c r="FS31" s="129"/>
      <c r="FT31" s="129"/>
      <c r="FU31" s="129"/>
      <c r="FV31" s="129"/>
      <c r="FW31" s="129"/>
      <c r="FX31" s="129"/>
      <c r="FY31" s="129"/>
      <c r="FZ31" s="129"/>
      <c r="GA31" s="129"/>
      <c r="GB31" s="129"/>
      <c r="GC31" s="129"/>
      <c r="GD31" s="129"/>
      <c r="GE31" s="129"/>
      <c r="GF31" s="129"/>
      <c r="GG31" s="129"/>
      <c r="GH31" s="129"/>
      <c r="GI31" s="129"/>
      <c r="GJ31" s="129"/>
      <c r="GK31" s="129"/>
      <c r="GL31" s="129"/>
      <c r="GM31" s="129"/>
      <c r="GN31" s="129"/>
      <c r="GO31" s="129"/>
      <c r="GP31" s="129"/>
      <c r="GQ31" s="129"/>
      <c r="GR31" s="129"/>
      <c r="GS31" s="129"/>
      <c r="GT31" s="129"/>
      <c r="GU31" s="129"/>
      <c r="GV31" s="129"/>
      <c r="GW31" s="129"/>
      <c r="GX31" s="129"/>
      <c r="GY31" s="129"/>
      <c r="GZ31" s="129"/>
      <c r="HA31" s="129"/>
      <c r="HB31" s="129"/>
      <c r="HC31" s="129"/>
      <c r="HD31" s="129"/>
      <c r="HE31" s="129"/>
      <c r="HF31" s="129"/>
      <c r="HG31" s="129"/>
      <c r="HH31" s="129"/>
      <c r="HI31" s="129"/>
      <c r="HJ31" s="129"/>
      <c r="HK31" s="129"/>
      <c r="HL31" s="129"/>
      <c r="HM31" s="129"/>
      <c r="HN31" s="129"/>
      <c r="HO31" s="129"/>
      <c r="HP31" s="129"/>
      <c r="HQ31" s="129"/>
      <c r="HR31" s="129"/>
      <c r="HS31" s="129"/>
      <c r="HT31" s="129"/>
      <c r="HU31" s="129"/>
      <c r="HV31" s="129"/>
      <c r="HW31" s="129"/>
      <c r="HX31" s="129"/>
      <c r="HY31" s="129"/>
      <c r="HZ31" s="129"/>
      <c r="IA31" s="129"/>
      <c r="IB31" s="129"/>
      <c r="IC31" s="129"/>
      <c r="ID31" s="129"/>
      <c r="IE31" s="129"/>
      <c r="IF31" s="129"/>
      <c r="IG31" s="129"/>
      <c r="IH31" s="129"/>
      <c r="II31" s="129"/>
      <c r="IJ31" s="129"/>
      <c r="IK31" s="129"/>
      <c r="IL31" s="129"/>
    </row>
    <row r="32" spans="1:246" ht="12.75" customHeight="1" x14ac:dyDescent="0.25">
      <c r="A32" s="12"/>
      <c r="B32" s="20" t="s">
        <v>21</v>
      </c>
      <c r="C32" s="21"/>
      <c r="D32" s="21"/>
      <c r="E32" s="21"/>
      <c r="F32" s="21"/>
      <c r="G32" s="81">
        <f>SUM(G21:G31)</f>
        <v>3510000</v>
      </c>
    </row>
    <row r="33" spans="1:7" ht="12" customHeight="1" x14ac:dyDescent="0.25">
      <c r="A33" s="2"/>
      <c r="B33" s="13"/>
      <c r="C33" s="15"/>
      <c r="D33" s="79"/>
      <c r="E33" s="79"/>
      <c r="F33" s="82"/>
      <c r="G33" s="82"/>
    </row>
    <row r="34" spans="1:7" ht="12" customHeight="1" x14ac:dyDescent="0.25">
      <c r="A34" s="5"/>
      <c r="B34" s="22" t="s">
        <v>22</v>
      </c>
      <c r="C34" s="23"/>
      <c r="D34" s="24"/>
      <c r="E34" s="24"/>
      <c r="F34" s="24"/>
      <c r="G34" s="24"/>
    </row>
    <row r="35" spans="1:7" ht="24" customHeight="1" x14ac:dyDescent="0.25">
      <c r="A35" s="5"/>
      <c r="B35" s="25" t="s">
        <v>14</v>
      </c>
      <c r="C35" s="26" t="s">
        <v>15</v>
      </c>
      <c r="D35" s="26" t="s">
        <v>16</v>
      </c>
      <c r="E35" s="25" t="s">
        <v>17</v>
      </c>
      <c r="F35" s="26" t="s">
        <v>18</v>
      </c>
      <c r="G35" s="25" t="s">
        <v>19</v>
      </c>
    </row>
    <row r="36" spans="1:7" ht="12" customHeight="1" x14ac:dyDescent="0.25">
      <c r="A36" s="5"/>
      <c r="B36" s="27" t="s">
        <v>67</v>
      </c>
      <c r="C36" s="28" t="s">
        <v>67</v>
      </c>
      <c r="D36" s="28" t="s">
        <v>67</v>
      </c>
      <c r="E36" s="28" t="s">
        <v>67</v>
      </c>
      <c r="F36" s="83" t="s">
        <v>67</v>
      </c>
      <c r="G36" s="83">
        <v>0</v>
      </c>
    </row>
    <row r="37" spans="1:7" ht="12" customHeight="1" x14ac:dyDescent="0.25">
      <c r="A37" s="5"/>
      <c r="B37" s="29" t="s">
        <v>23</v>
      </c>
      <c r="C37" s="30"/>
      <c r="D37" s="30"/>
      <c r="E37" s="30"/>
      <c r="F37" s="30"/>
      <c r="G37" s="84">
        <f>SUM(G36)</f>
        <v>0</v>
      </c>
    </row>
    <row r="38" spans="1:7" ht="12" customHeight="1" x14ac:dyDescent="0.25">
      <c r="A38" s="2"/>
      <c r="B38" s="31"/>
      <c r="C38" s="32"/>
      <c r="D38" s="39"/>
      <c r="E38" s="39"/>
      <c r="F38" s="85"/>
      <c r="G38" s="85"/>
    </row>
    <row r="39" spans="1:7" ht="12" customHeight="1" x14ac:dyDescent="0.25">
      <c r="A39" s="5"/>
      <c r="B39" s="22" t="s">
        <v>24</v>
      </c>
      <c r="C39" s="23"/>
      <c r="D39" s="24"/>
      <c r="E39" s="24"/>
      <c r="F39" s="24"/>
      <c r="G39" s="24"/>
    </row>
    <row r="40" spans="1:7" ht="24" customHeight="1" x14ac:dyDescent="0.25">
      <c r="A40" s="5"/>
      <c r="B40" s="33" t="s">
        <v>14</v>
      </c>
      <c r="C40" s="33" t="s">
        <v>15</v>
      </c>
      <c r="D40" s="33" t="s">
        <v>16</v>
      </c>
      <c r="E40" s="33" t="s">
        <v>17</v>
      </c>
      <c r="F40" s="34" t="s">
        <v>18</v>
      </c>
      <c r="G40" s="33" t="s">
        <v>19</v>
      </c>
    </row>
    <row r="41" spans="1:7" ht="12.75" customHeight="1" x14ac:dyDescent="0.25">
      <c r="A41" s="12"/>
      <c r="B41" s="9" t="s">
        <v>26</v>
      </c>
      <c r="C41" s="19" t="s">
        <v>25</v>
      </c>
      <c r="D41" s="115">
        <v>0.4</v>
      </c>
      <c r="E41" s="19" t="s">
        <v>104</v>
      </c>
      <c r="F41" s="76">
        <v>514560</v>
      </c>
      <c r="G41" s="76">
        <f>D41*F41</f>
        <v>205824</v>
      </c>
    </row>
    <row r="42" spans="1:7" ht="12.75" customHeight="1" x14ac:dyDescent="0.25">
      <c r="A42" s="12"/>
      <c r="B42" s="9" t="s">
        <v>77</v>
      </c>
      <c r="C42" s="19" t="s">
        <v>25</v>
      </c>
      <c r="D42" s="115">
        <v>0.2</v>
      </c>
      <c r="E42" s="19" t="s">
        <v>104</v>
      </c>
      <c r="F42" s="76">
        <v>257280</v>
      </c>
      <c r="G42" s="76">
        <f t="shared" ref="G42:G46" si="1">D42*F42</f>
        <v>51456</v>
      </c>
    </row>
    <row r="43" spans="1:7" ht="12.75" customHeight="1" x14ac:dyDescent="0.25">
      <c r="A43" s="12"/>
      <c r="B43" s="9" t="s">
        <v>78</v>
      </c>
      <c r="C43" s="19" t="s">
        <v>25</v>
      </c>
      <c r="D43" s="115">
        <v>0.1</v>
      </c>
      <c r="E43" s="19" t="s">
        <v>96</v>
      </c>
      <c r="F43" s="76">
        <v>192960.00000000003</v>
      </c>
      <c r="G43" s="76">
        <f t="shared" si="1"/>
        <v>19296.000000000004</v>
      </c>
    </row>
    <row r="44" spans="1:7" ht="12.75" customHeight="1" x14ac:dyDescent="0.25">
      <c r="A44" s="12"/>
      <c r="B44" s="9" t="s">
        <v>79</v>
      </c>
      <c r="C44" s="19" t="s">
        <v>25</v>
      </c>
      <c r="D44" s="115">
        <v>0.4</v>
      </c>
      <c r="E44" s="19" t="s">
        <v>97</v>
      </c>
      <c r="F44" s="76">
        <v>112560</v>
      </c>
      <c r="G44" s="76">
        <f t="shared" si="1"/>
        <v>45024</v>
      </c>
    </row>
    <row r="45" spans="1:7" ht="12.75" customHeight="1" x14ac:dyDescent="0.25">
      <c r="A45" s="12"/>
      <c r="B45" s="9" t="s">
        <v>80</v>
      </c>
      <c r="C45" s="19" t="s">
        <v>25</v>
      </c>
      <c r="D45" s="115">
        <v>1</v>
      </c>
      <c r="E45" s="19" t="s">
        <v>104</v>
      </c>
      <c r="F45" s="76">
        <v>160800</v>
      </c>
      <c r="G45" s="76">
        <f t="shared" si="1"/>
        <v>160800</v>
      </c>
    </row>
    <row r="46" spans="1:7" ht="12.75" customHeight="1" x14ac:dyDescent="0.25">
      <c r="A46" s="12"/>
      <c r="B46" s="9" t="s">
        <v>81</v>
      </c>
      <c r="C46" s="19" t="s">
        <v>25</v>
      </c>
      <c r="D46" s="115">
        <v>0.2</v>
      </c>
      <c r="E46" s="19" t="s">
        <v>100</v>
      </c>
      <c r="F46" s="76">
        <v>128640</v>
      </c>
      <c r="G46" s="76">
        <f t="shared" si="1"/>
        <v>25728</v>
      </c>
    </row>
    <row r="47" spans="1:7" ht="12.75" customHeight="1" x14ac:dyDescent="0.25">
      <c r="A47" s="5"/>
      <c r="B47" s="35" t="s">
        <v>27</v>
      </c>
      <c r="C47" s="36"/>
      <c r="D47" s="36"/>
      <c r="E47" s="36"/>
      <c r="F47" s="36"/>
      <c r="G47" s="86">
        <f>SUM(G41:G46)</f>
        <v>508128</v>
      </c>
    </row>
    <row r="48" spans="1:7" ht="12" customHeight="1" x14ac:dyDescent="0.25">
      <c r="A48" s="2"/>
      <c r="B48" s="31"/>
      <c r="C48" s="32"/>
      <c r="D48" s="39"/>
      <c r="E48" s="39"/>
      <c r="F48" s="85"/>
      <c r="G48" s="85"/>
    </row>
    <row r="49" spans="1:246" ht="12" customHeight="1" x14ac:dyDescent="0.25">
      <c r="A49" s="5"/>
      <c r="B49" s="22" t="s">
        <v>28</v>
      </c>
      <c r="C49" s="168"/>
      <c r="D49" s="169"/>
      <c r="E49" s="170"/>
      <c r="F49" s="24"/>
      <c r="G49" s="24"/>
    </row>
    <row r="50" spans="1:246" ht="27.75" customHeight="1" x14ac:dyDescent="0.25">
      <c r="A50" s="5"/>
      <c r="B50" s="34" t="s">
        <v>29</v>
      </c>
      <c r="C50" s="34" t="s">
        <v>30</v>
      </c>
      <c r="D50" s="34" t="s">
        <v>31</v>
      </c>
      <c r="E50" s="34" t="s">
        <v>17</v>
      </c>
      <c r="F50" s="34" t="s">
        <v>18</v>
      </c>
      <c r="G50" s="34" t="s">
        <v>19</v>
      </c>
    </row>
    <row r="51" spans="1:246" s="130" customFormat="1" ht="12.75" customHeight="1" x14ac:dyDescent="0.25">
      <c r="A51" s="124"/>
      <c r="B51" s="131" t="s">
        <v>82</v>
      </c>
      <c r="C51" s="132" t="s">
        <v>83</v>
      </c>
      <c r="D51" s="133">
        <v>55000</v>
      </c>
      <c r="E51" s="134" t="s">
        <v>105</v>
      </c>
      <c r="F51" s="133">
        <v>21</v>
      </c>
      <c r="G51" s="133">
        <f>D51*F51</f>
        <v>1155000</v>
      </c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29"/>
      <c r="BA51" s="129"/>
      <c r="BB51" s="129"/>
      <c r="BC51" s="129"/>
      <c r="BD51" s="129"/>
      <c r="BE51" s="129"/>
      <c r="BF51" s="129"/>
      <c r="BG51" s="129"/>
      <c r="BH51" s="129"/>
      <c r="BI51" s="129"/>
      <c r="BJ51" s="129"/>
      <c r="BK51" s="129"/>
      <c r="BL51" s="129"/>
      <c r="BM51" s="129"/>
      <c r="BN51" s="129"/>
      <c r="BO51" s="129"/>
      <c r="BP51" s="129"/>
      <c r="BQ51" s="129"/>
      <c r="BR51" s="129"/>
      <c r="BS51" s="129"/>
      <c r="BT51" s="129"/>
      <c r="BU51" s="129"/>
      <c r="BV51" s="129"/>
      <c r="BW51" s="129"/>
      <c r="BX51" s="129"/>
      <c r="BY51" s="129"/>
      <c r="BZ51" s="129"/>
      <c r="CA51" s="129"/>
      <c r="CB51" s="129"/>
      <c r="CC51" s="129"/>
      <c r="CD51" s="129"/>
      <c r="CE51" s="129"/>
      <c r="CF51" s="129"/>
      <c r="CG51" s="129"/>
      <c r="CH51" s="129"/>
      <c r="CI51" s="129"/>
      <c r="CJ51" s="129"/>
      <c r="CK51" s="129"/>
      <c r="CL51" s="129"/>
      <c r="CM51" s="129"/>
      <c r="CN51" s="129"/>
      <c r="CO51" s="129"/>
      <c r="CP51" s="129"/>
      <c r="CQ51" s="129"/>
      <c r="CR51" s="129"/>
      <c r="CS51" s="129"/>
      <c r="CT51" s="129"/>
      <c r="CU51" s="129"/>
      <c r="CV51" s="129"/>
      <c r="CW51" s="129"/>
      <c r="CX51" s="129"/>
      <c r="CY51" s="129"/>
      <c r="CZ51" s="129"/>
      <c r="DA51" s="129"/>
      <c r="DB51" s="129"/>
      <c r="DC51" s="129"/>
      <c r="DD51" s="129"/>
      <c r="DE51" s="129"/>
      <c r="DF51" s="129"/>
      <c r="DG51" s="129"/>
      <c r="DH51" s="129"/>
      <c r="DI51" s="129"/>
      <c r="DJ51" s="129"/>
      <c r="DK51" s="129"/>
      <c r="DL51" s="129"/>
      <c r="DM51" s="129"/>
      <c r="DN51" s="129"/>
      <c r="DO51" s="129"/>
      <c r="DP51" s="129"/>
      <c r="DQ51" s="129"/>
      <c r="DR51" s="129"/>
      <c r="DS51" s="129"/>
      <c r="DT51" s="129"/>
      <c r="DU51" s="129"/>
      <c r="DV51" s="129"/>
      <c r="DW51" s="129"/>
      <c r="DX51" s="129"/>
      <c r="DY51" s="129"/>
      <c r="DZ51" s="129"/>
      <c r="EA51" s="129"/>
      <c r="EB51" s="129"/>
      <c r="EC51" s="129"/>
      <c r="ED51" s="129"/>
      <c r="EE51" s="129"/>
      <c r="EF51" s="129"/>
      <c r="EG51" s="129"/>
      <c r="EH51" s="129"/>
      <c r="EI51" s="129"/>
      <c r="EJ51" s="129"/>
      <c r="EK51" s="129"/>
      <c r="EL51" s="129"/>
      <c r="EM51" s="129"/>
      <c r="EN51" s="129"/>
      <c r="EO51" s="129"/>
      <c r="EP51" s="129"/>
      <c r="EQ51" s="129"/>
      <c r="ER51" s="129"/>
      <c r="ES51" s="129"/>
      <c r="ET51" s="129"/>
      <c r="EU51" s="129"/>
      <c r="EV51" s="129"/>
      <c r="EW51" s="129"/>
      <c r="EX51" s="129"/>
      <c r="EY51" s="129"/>
      <c r="EZ51" s="129"/>
      <c r="FA51" s="129"/>
      <c r="FB51" s="129"/>
      <c r="FC51" s="129"/>
      <c r="FD51" s="129"/>
      <c r="FE51" s="129"/>
      <c r="FF51" s="129"/>
      <c r="FG51" s="129"/>
      <c r="FH51" s="129"/>
      <c r="FI51" s="129"/>
      <c r="FJ51" s="129"/>
      <c r="FK51" s="129"/>
      <c r="FL51" s="129"/>
      <c r="FM51" s="129"/>
      <c r="FN51" s="129"/>
      <c r="FO51" s="129"/>
      <c r="FP51" s="129"/>
      <c r="FQ51" s="129"/>
      <c r="FR51" s="129"/>
      <c r="FS51" s="129"/>
      <c r="FT51" s="129"/>
      <c r="FU51" s="129"/>
      <c r="FV51" s="129"/>
      <c r="FW51" s="129"/>
      <c r="FX51" s="129"/>
      <c r="FY51" s="129"/>
      <c r="FZ51" s="129"/>
      <c r="GA51" s="129"/>
      <c r="GB51" s="129"/>
      <c r="GC51" s="129"/>
      <c r="GD51" s="129"/>
      <c r="GE51" s="129"/>
      <c r="GF51" s="129"/>
      <c r="GG51" s="129"/>
      <c r="GH51" s="129"/>
      <c r="GI51" s="129"/>
      <c r="GJ51" s="129"/>
      <c r="GK51" s="129"/>
      <c r="GL51" s="129"/>
      <c r="GM51" s="129"/>
      <c r="GN51" s="129"/>
      <c r="GO51" s="129"/>
      <c r="GP51" s="129"/>
      <c r="GQ51" s="129"/>
      <c r="GR51" s="129"/>
      <c r="GS51" s="129"/>
      <c r="GT51" s="129"/>
      <c r="GU51" s="129"/>
      <c r="GV51" s="129"/>
      <c r="GW51" s="129"/>
      <c r="GX51" s="129"/>
      <c r="GY51" s="129"/>
      <c r="GZ51" s="129"/>
      <c r="HA51" s="129"/>
      <c r="HB51" s="129"/>
      <c r="HC51" s="129"/>
      <c r="HD51" s="129"/>
      <c r="HE51" s="129"/>
      <c r="HF51" s="129"/>
      <c r="HG51" s="129"/>
      <c r="HH51" s="129"/>
      <c r="HI51" s="129"/>
      <c r="HJ51" s="129"/>
      <c r="HK51" s="129"/>
      <c r="HL51" s="129"/>
      <c r="HM51" s="129"/>
      <c r="HN51" s="129"/>
      <c r="HO51" s="129"/>
      <c r="HP51" s="129"/>
      <c r="HQ51" s="129"/>
      <c r="HR51" s="129"/>
      <c r="HS51" s="129"/>
      <c r="HT51" s="129"/>
      <c r="HU51" s="129"/>
      <c r="HV51" s="129"/>
      <c r="HW51" s="129"/>
      <c r="HX51" s="129"/>
      <c r="HY51" s="129"/>
      <c r="HZ51" s="129"/>
      <c r="IA51" s="129"/>
      <c r="IB51" s="129"/>
      <c r="IC51" s="129"/>
      <c r="ID51" s="129"/>
      <c r="IE51" s="129"/>
      <c r="IF51" s="129"/>
      <c r="IG51" s="129"/>
      <c r="IH51" s="129"/>
      <c r="II51" s="129"/>
      <c r="IJ51" s="129"/>
      <c r="IK51" s="129"/>
      <c r="IL51" s="129"/>
    </row>
    <row r="52" spans="1:246" s="130" customFormat="1" ht="12.75" customHeight="1" x14ac:dyDescent="0.25">
      <c r="A52" s="124"/>
      <c r="B52" s="135" t="s">
        <v>84</v>
      </c>
      <c r="C52" s="134"/>
      <c r="D52" s="136"/>
      <c r="E52" s="134"/>
      <c r="F52" s="133"/>
      <c r="G52" s="133">
        <f t="shared" ref="G52:G62" si="2">D52*F52</f>
        <v>0</v>
      </c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/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29"/>
      <c r="BS52" s="129"/>
      <c r="BT52" s="129"/>
      <c r="BU52" s="129"/>
      <c r="BV52" s="129"/>
      <c r="BW52" s="129"/>
      <c r="BX52" s="129"/>
      <c r="BY52" s="129"/>
      <c r="BZ52" s="129"/>
      <c r="CA52" s="129"/>
      <c r="CB52" s="129"/>
      <c r="CC52" s="129"/>
      <c r="CD52" s="129"/>
      <c r="CE52" s="129"/>
      <c r="CF52" s="129"/>
      <c r="CG52" s="129"/>
      <c r="CH52" s="129"/>
      <c r="CI52" s="129"/>
      <c r="CJ52" s="129"/>
      <c r="CK52" s="129"/>
      <c r="CL52" s="129"/>
      <c r="CM52" s="129"/>
      <c r="CN52" s="129"/>
      <c r="CO52" s="129"/>
      <c r="CP52" s="129"/>
      <c r="CQ52" s="129"/>
      <c r="CR52" s="129"/>
      <c r="CS52" s="129"/>
      <c r="CT52" s="129"/>
      <c r="CU52" s="129"/>
      <c r="CV52" s="129"/>
      <c r="CW52" s="129"/>
      <c r="CX52" s="129"/>
      <c r="CY52" s="129"/>
      <c r="CZ52" s="129"/>
      <c r="DA52" s="129"/>
      <c r="DB52" s="129"/>
      <c r="DC52" s="129"/>
      <c r="DD52" s="129"/>
      <c r="DE52" s="129"/>
      <c r="DF52" s="129"/>
      <c r="DG52" s="129"/>
      <c r="DH52" s="129"/>
      <c r="DI52" s="129"/>
      <c r="DJ52" s="129"/>
      <c r="DK52" s="129"/>
      <c r="DL52" s="129"/>
      <c r="DM52" s="129"/>
      <c r="DN52" s="129"/>
      <c r="DO52" s="129"/>
      <c r="DP52" s="129"/>
      <c r="DQ52" s="129"/>
      <c r="DR52" s="129"/>
      <c r="DS52" s="129"/>
      <c r="DT52" s="129"/>
      <c r="DU52" s="129"/>
      <c r="DV52" s="129"/>
      <c r="DW52" s="129"/>
      <c r="DX52" s="129"/>
      <c r="DY52" s="129"/>
      <c r="DZ52" s="129"/>
      <c r="EA52" s="129"/>
      <c r="EB52" s="129"/>
      <c r="EC52" s="129"/>
      <c r="ED52" s="129"/>
      <c r="EE52" s="129"/>
      <c r="EF52" s="129"/>
      <c r="EG52" s="129"/>
      <c r="EH52" s="129"/>
      <c r="EI52" s="129"/>
      <c r="EJ52" s="129"/>
      <c r="EK52" s="129"/>
      <c r="EL52" s="129"/>
      <c r="EM52" s="129"/>
      <c r="EN52" s="129"/>
      <c r="EO52" s="129"/>
      <c r="EP52" s="129"/>
      <c r="EQ52" s="129"/>
      <c r="ER52" s="129"/>
      <c r="ES52" s="129"/>
      <c r="ET52" s="129"/>
      <c r="EU52" s="129"/>
      <c r="EV52" s="129"/>
      <c r="EW52" s="129"/>
      <c r="EX52" s="129"/>
      <c r="EY52" s="129"/>
      <c r="EZ52" s="129"/>
      <c r="FA52" s="129"/>
      <c r="FB52" s="129"/>
      <c r="FC52" s="129"/>
      <c r="FD52" s="129"/>
      <c r="FE52" s="129"/>
      <c r="FF52" s="129"/>
      <c r="FG52" s="129"/>
      <c r="FH52" s="129"/>
      <c r="FI52" s="129"/>
      <c r="FJ52" s="129"/>
      <c r="FK52" s="129"/>
      <c r="FL52" s="129"/>
      <c r="FM52" s="129"/>
      <c r="FN52" s="129"/>
      <c r="FO52" s="129"/>
      <c r="FP52" s="129"/>
      <c r="FQ52" s="129"/>
      <c r="FR52" s="129"/>
      <c r="FS52" s="129"/>
      <c r="FT52" s="129"/>
      <c r="FU52" s="129"/>
      <c r="FV52" s="129"/>
      <c r="FW52" s="129"/>
      <c r="FX52" s="129"/>
      <c r="FY52" s="129"/>
      <c r="FZ52" s="129"/>
      <c r="GA52" s="129"/>
      <c r="GB52" s="129"/>
      <c r="GC52" s="129"/>
      <c r="GD52" s="129"/>
      <c r="GE52" s="129"/>
      <c r="GF52" s="129"/>
      <c r="GG52" s="129"/>
      <c r="GH52" s="129"/>
      <c r="GI52" s="129"/>
      <c r="GJ52" s="129"/>
      <c r="GK52" s="129"/>
      <c r="GL52" s="129"/>
      <c r="GM52" s="129"/>
      <c r="GN52" s="129"/>
      <c r="GO52" s="129"/>
      <c r="GP52" s="129"/>
      <c r="GQ52" s="129"/>
      <c r="GR52" s="129"/>
      <c r="GS52" s="129"/>
      <c r="GT52" s="129"/>
      <c r="GU52" s="129"/>
      <c r="GV52" s="129"/>
      <c r="GW52" s="129"/>
      <c r="GX52" s="129"/>
      <c r="GY52" s="129"/>
      <c r="GZ52" s="129"/>
      <c r="HA52" s="129"/>
      <c r="HB52" s="129"/>
      <c r="HC52" s="129"/>
      <c r="HD52" s="129"/>
      <c r="HE52" s="129"/>
      <c r="HF52" s="129"/>
      <c r="HG52" s="129"/>
      <c r="HH52" s="129"/>
      <c r="HI52" s="129"/>
      <c r="HJ52" s="129"/>
      <c r="HK52" s="129"/>
      <c r="HL52" s="129"/>
      <c r="HM52" s="129"/>
      <c r="HN52" s="129"/>
      <c r="HO52" s="129"/>
      <c r="HP52" s="129"/>
      <c r="HQ52" s="129"/>
      <c r="HR52" s="129"/>
      <c r="HS52" s="129"/>
      <c r="HT52" s="129"/>
      <c r="HU52" s="129"/>
      <c r="HV52" s="129"/>
      <c r="HW52" s="129"/>
      <c r="HX52" s="129"/>
      <c r="HY52" s="129"/>
      <c r="HZ52" s="129"/>
      <c r="IA52" s="129"/>
      <c r="IB52" s="129"/>
      <c r="IC52" s="129"/>
      <c r="ID52" s="129"/>
      <c r="IE52" s="129"/>
      <c r="IF52" s="129"/>
      <c r="IG52" s="129"/>
      <c r="IH52" s="129"/>
      <c r="II52" s="129"/>
      <c r="IJ52" s="129"/>
      <c r="IK52" s="129"/>
      <c r="IL52" s="129"/>
    </row>
    <row r="53" spans="1:246" s="158" customFormat="1" ht="12.75" customHeight="1" x14ac:dyDescent="0.25">
      <c r="A53" s="156"/>
      <c r="B53" s="152" t="s">
        <v>85</v>
      </c>
      <c r="C53" s="153" t="s">
        <v>32</v>
      </c>
      <c r="D53" s="154">
        <v>200</v>
      </c>
      <c r="E53" s="153" t="s">
        <v>100</v>
      </c>
      <c r="F53" s="155">
        <v>1188</v>
      </c>
      <c r="G53" s="155">
        <f t="shared" si="2"/>
        <v>237600</v>
      </c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  <c r="BE53" s="157"/>
      <c r="BF53" s="157"/>
      <c r="BG53" s="157"/>
      <c r="BH53" s="157"/>
      <c r="BI53" s="157"/>
      <c r="BJ53" s="157"/>
      <c r="BK53" s="157"/>
      <c r="BL53" s="157"/>
      <c r="BM53" s="157"/>
      <c r="BN53" s="157"/>
      <c r="BO53" s="157"/>
      <c r="BP53" s="157"/>
      <c r="BQ53" s="157"/>
      <c r="BR53" s="157"/>
      <c r="BS53" s="157"/>
      <c r="BT53" s="157"/>
      <c r="BU53" s="157"/>
      <c r="BV53" s="157"/>
      <c r="BW53" s="157"/>
      <c r="BX53" s="157"/>
      <c r="BY53" s="157"/>
      <c r="BZ53" s="157"/>
      <c r="CA53" s="157"/>
      <c r="CB53" s="157"/>
      <c r="CC53" s="157"/>
      <c r="CD53" s="157"/>
      <c r="CE53" s="157"/>
      <c r="CF53" s="157"/>
      <c r="CG53" s="157"/>
      <c r="CH53" s="157"/>
      <c r="CI53" s="157"/>
      <c r="CJ53" s="157"/>
      <c r="CK53" s="157"/>
      <c r="CL53" s="157"/>
      <c r="CM53" s="157"/>
      <c r="CN53" s="157"/>
      <c r="CO53" s="157"/>
      <c r="CP53" s="157"/>
      <c r="CQ53" s="157"/>
      <c r="CR53" s="157"/>
      <c r="CS53" s="157"/>
      <c r="CT53" s="157"/>
      <c r="CU53" s="157"/>
      <c r="CV53" s="157"/>
      <c r="CW53" s="157"/>
      <c r="CX53" s="157"/>
      <c r="CY53" s="157"/>
      <c r="CZ53" s="157"/>
      <c r="DA53" s="157"/>
      <c r="DB53" s="157"/>
      <c r="DC53" s="157"/>
      <c r="DD53" s="157"/>
      <c r="DE53" s="157"/>
      <c r="DF53" s="157"/>
      <c r="DG53" s="157"/>
      <c r="DH53" s="157"/>
      <c r="DI53" s="157"/>
      <c r="DJ53" s="157"/>
      <c r="DK53" s="157"/>
      <c r="DL53" s="157"/>
      <c r="DM53" s="157"/>
      <c r="DN53" s="157"/>
      <c r="DO53" s="157"/>
      <c r="DP53" s="157"/>
      <c r="DQ53" s="157"/>
      <c r="DR53" s="157"/>
      <c r="DS53" s="157"/>
      <c r="DT53" s="157"/>
      <c r="DU53" s="157"/>
      <c r="DV53" s="157"/>
      <c r="DW53" s="157"/>
      <c r="DX53" s="157"/>
      <c r="DY53" s="157"/>
      <c r="DZ53" s="157"/>
      <c r="EA53" s="157"/>
      <c r="EB53" s="157"/>
      <c r="EC53" s="157"/>
      <c r="ED53" s="157"/>
      <c r="EE53" s="157"/>
      <c r="EF53" s="157"/>
      <c r="EG53" s="157"/>
      <c r="EH53" s="157"/>
      <c r="EI53" s="157"/>
      <c r="EJ53" s="157"/>
      <c r="EK53" s="157"/>
      <c r="EL53" s="157"/>
      <c r="EM53" s="157"/>
      <c r="EN53" s="157"/>
      <c r="EO53" s="157"/>
      <c r="EP53" s="157"/>
      <c r="EQ53" s="157"/>
      <c r="ER53" s="157"/>
      <c r="ES53" s="157"/>
      <c r="ET53" s="157"/>
      <c r="EU53" s="157"/>
      <c r="EV53" s="157"/>
      <c r="EW53" s="157"/>
      <c r="EX53" s="157"/>
      <c r="EY53" s="157"/>
      <c r="EZ53" s="157"/>
      <c r="FA53" s="157"/>
      <c r="FB53" s="157"/>
      <c r="FC53" s="157"/>
      <c r="FD53" s="157"/>
      <c r="FE53" s="157"/>
      <c r="FF53" s="157"/>
      <c r="FG53" s="157"/>
      <c r="FH53" s="157"/>
      <c r="FI53" s="157"/>
      <c r="FJ53" s="157"/>
      <c r="FK53" s="157"/>
      <c r="FL53" s="157"/>
      <c r="FM53" s="157"/>
      <c r="FN53" s="157"/>
      <c r="FO53" s="157"/>
      <c r="FP53" s="157"/>
      <c r="FQ53" s="157"/>
      <c r="FR53" s="157"/>
      <c r="FS53" s="157"/>
      <c r="FT53" s="157"/>
      <c r="FU53" s="157"/>
      <c r="FV53" s="157"/>
      <c r="FW53" s="157"/>
      <c r="FX53" s="157"/>
      <c r="FY53" s="157"/>
      <c r="FZ53" s="157"/>
      <c r="GA53" s="157"/>
      <c r="GB53" s="157"/>
      <c r="GC53" s="157"/>
      <c r="GD53" s="157"/>
      <c r="GE53" s="157"/>
      <c r="GF53" s="157"/>
      <c r="GG53" s="157"/>
      <c r="GH53" s="157"/>
      <c r="GI53" s="157"/>
      <c r="GJ53" s="157"/>
      <c r="GK53" s="157"/>
      <c r="GL53" s="157"/>
      <c r="GM53" s="157"/>
      <c r="GN53" s="157"/>
      <c r="GO53" s="157"/>
      <c r="GP53" s="157"/>
      <c r="GQ53" s="157"/>
      <c r="GR53" s="157"/>
      <c r="GS53" s="157"/>
      <c r="GT53" s="157"/>
      <c r="GU53" s="157"/>
      <c r="GV53" s="157"/>
      <c r="GW53" s="157"/>
      <c r="GX53" s="157"/>
      <c r="GY53" s="157"/>
      <c r="GZ53" s="157"/>
      <c r="HA53" s="157"/>
      <c r="HB53" s="157"/>
      <c r="HC53" s="157"/>
      <c r="HD53" s="157"/>
      <c r="HE53" s="157"/>
      <c r="HF53" s="157"/>
      <c r="HG53" s="157"/>
      <c r="HH53" s="157"/>
      <c r="HI53" s="157"/>
      <c r="HJ53" s="157"/>
      <c r="HK53" s="157"/>
      <c r="HL53" s="157"/>
      <c r="HM53" s="157"/>
      <c r="HN53" s="157"/>
      <c r="HO53" s="157"/>
      <c r="HP53" s="157"/>
      <c r="HQ53" s="157"/>
      <c r="HR53" s="157"/>
      <c r="HS53" s="157"/>
      <c r="HT53" s="157"/>
      <c r="HU53" s="157"/>
      <c r="HV53" s="157"/>
      <c r="HW53" s="157"/>
      <c r="HX53" s="157"/>
      <c r="HY53" s="157"/>
      <c r="HZ53" s="157"/>
      <c r="IA53" s="157"/>
      <c r="IB53" s="157"/>
      <c r="IC53" s="157"/>
      <c r="ID53" s="157"/>
      <c r="IE53" s="157"/>
      <c r="IF53" s="157"/>
      <c r="IG53" s="157"/>
      <c r="IH53" s="157"/>
      <c r="II53" s="157"/>
      <c r="IJ53" s="157"/>
      <c r="IK53" s="157"/>
      <c r="IL53" s="157"/>
    </row>
    <row r="54" spans="1:246" s="151" customFormat="1" ht="12.75" customHeight="1" x14ac:dyDescent="0.25">
      <c r="A54" s="149"/>
      <c r="B54" s="152" t="s">
        <v>106</v>
      </c>
      <c r="C54" s="153" t="s">
        <v>32</v>
      </c>
      <c r="D54" s="154">
        <v>100</v>
      </c>
      <c r="E54" s="153" t="s">
        <v>102</v>
      </c>
      <c r="F54" s="155">
        <v>1337</v>
      </c>
      <c r="G54" s="155">
        <f t="shared" si="2"/>
        <v>133700</v>
      </c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  <c r="BI54" s="150"/>
      <c r="BJ54" s="150"/>
      <c r="BK54" s="150"/>
      <c r="BL54" s="150"/>
      <c r="BM54" s="150"/>
      <c r="BN54" s="150"/>
      <c r="BO54" s="150"/>
      <c r="BP54" s="150"/>
      <c r="BQ54" s="150"/>
      <c r="BR54" s="150"/>
      <c r="BS54" s="150"/>
      <c r="BT54" s="150"/>
      <c r="BU54" s="150"/>
      <c r="BV54" s="150"/>
      <c r="BW54" s="150"/>
      <c r="BX54" s="150"/>
      <c r="BY54" s="150"/>
      <c r="BZ54" s="150"/>
      <c r="CA54" s="150"/>
      <c r="CB54" s="150"/>
      <c r="CC54" s="150"/>
      <c r="CD54" s="150"/>
      <c r="CE54" s="150"/>
      <c r="CF54" s="150"/>
      <c r="CG54" s="150"/>
      <c r="CH54" s="150"/>
      <c r="CI54" s="150"/>
      <c r="CJ54" s="150"/>
      <c r="CK54" s="150"/>
      <c r="CL54" s="150"/>
      <c r="CM54" s="150"/>
      <c r="CN54" s="150"/>
      <c r="CO54" s="150"/>
      <c r="CP54" s="150"/>
      <c r="CQ54" s="150"/>
      <c r="CR54" s="150"/>
      <c r="CS54" s="150"/>
      <c r="CT54" s="150"/>
      <c r="CU54" s="150"/>
      <c r="CV54" s="150"/>
      <c r="CW54" s="150"/>
      <c r="CX54" s="150"/>
      <c r="CY54" s="150"/>
      <c r="CZ54" s="150"/>
      <c r="DA54" s="150"/>
      <c r="DB54" s="150"/>
      <c r="DC54" s="150"/>
      <c r="DD54" s="150"/>
      <c r="DE54" s="150"/>
      <c r="DF54" s="150"/>
      <c r="DG54" s="150"/>
      <c r="DH54" s="150"/>
      <c r="DI54" s="150"/>
      <c r="DJ54" s="150"/>
      <c r="DK54" s="150"/>
      <c r="DL54" s="150"/>
      <c r="DM54" s="150"/>
      <c r="DN54" s="150"/>
      <c r="DO54" s="150"/>
      <c r="DP54" s="150"/>
      <c r="DQ54" s="150"/>
      <c r="DR54" s="150"/>
      <c r="DS54" s="150"/>
      <c r="DT54" s="150"/>
      <c r="DU54" s="150"/>
      <c r="DV54" s="150"/>
      <c r="DW54" s="150"/>
      <c r="DX54" s="150"/>
      <c r="DY54" s="150"/>
      <c r="DZ54" s="150"/>
      <c r="EA54" s="150"/>
      <c r="EB54" s="150"/>
      <c r="EC54" s="150"/>
      <c r="ED54" s="150"/>
      <c r="EE54" s="150"/>
      <c r="EF54" s="150"/>
      <c r="EG54" s="150"/>
      <c r="EH54" s="150"/>
      <c r="EI54" s="150"/>
      <c r="EJ54" s="150"/>
      <c r="EK54" s="150"/>
      <c r="EL54" s="150"/>
      <c r="EM54" s="150"/>
      <c r="EN54" s="150"/>
      <c r="EO54" s="150"/>
      <c r="EP54" s="150"/>
      <c r="EQ54" s="150"/>
      <c r="ER54" s="150"/>
      <c r="ES54" s="150"/>
      <c r="ET54" s="150"/>
      <c r="EU54" s="150"/>
      <c r="EV54" s="150"/>
      <c r="EW54" s="150"/>
      <c r="EX54" s="150"/>
      <c r="EY54" s="150"/>
      <c r="EZ54" s="150"/>
      <c r="FA54" s="150"/>
      <c r="FB54" s="150"/>
      <c r="FC54" s="150"/>
      <c r="FD54" s="150"/>
      <c r="FE54" s="150"/>
      <c r="FF54" s="150"/>
      <c r="FG54" s="150"/>
      <c r="FH54" s="150"/>
      <c r="FI54" s="150"/>
      <c r="FJ54" s="150"/>
      <c r="FK54" s="150"/>
      <c r="FL54" s="150"/>
      <c r="FM54" s="150"/>
      <c r="FN54" s="150"/>
      <c r="FO54" s="150"/>
      <c r="FP54" s="150"/>
      <c r="FQ54" s="150"/>
      <c r="FR54" s="150"/>
      <c r="FS54" s="150"/>
      <c r="FT54" s="150"/>
      <c r="FU54" s="150"/>
      <c r="FV54" s="150"/>
      <c r="FW54" s="150"/>
      <c r="FX54" s="150"/>
      <c r="FY54" s="150"/>
      <c r="FZ54" s="150"/>
      <c r="GA54" s="150"/>
      <c r="GB54" s="150"/>
      <c r="GC54" s="150"/>
      <c r="GD54" s="150"/>
      <c r="GE54" s="150"/>
      <c r="GF54" s="150"/>
      <c r="GG54" s="150"/>
      <c r="GH54" s="150"/>
      <c r="GI54" s="150"/>
      <c r="GJ54" s="150"/>
      <c r="GK54" s="150"/>
      <c r="GL54" s="150"/>
      <c r="GM54" s="150"/>
      <c r="GN54" s="150"/>
      <c r="GO54" s="150"/>
      <c r="GP54" s="150"/>
      <c r="GQ54" s="150"/>
      <c r="GR54" s="150"/>
      <c r="GS54" s="150"/>
      <c r="GT54" s="150"/>
      <c r="GU54" s="150"/>
      <c r="GV54" s="150"/>
      <c r="GW54" s="150"/>
      <c r="GX54" s="150"/>
      <c r="GY54" s="150"/>
      <c r="GZ54" s="150"/>
      <c r="HA54" s="150"/>
      <c r="HB54" s="150"/>
      <c r="HC54" s="150"/>
      <c r="HD54" s="150"/>
      <c r="HE54" s="150"/>
      <c r="HF54" s="150"/>
      <c r="HG54" s="150"/>
      <c r="HH54" s="150"/>
      <c r="HI54" s="150"/>
      <c r="HJ54" s="150"/>
      <c r="HK54" s="150"/>
      <c r="HL54" s="150"/>
      <c r="HM54" s="150"/>
      <c r="HN54" s="150"/>
      <c r="HO54" s="150"/>
      <c r="HP54" s="150"/>
      <c r="HQ54" s="150"/>
      <c r="HR54" s="150"/>
      <c r="HS54" s="150"/>
      <c r="HT54" s="150"/>
      <c r="HU54" s="150"/>
      <c r="HV54" s="150"/>
      <c r="HW54" s="150"/>
      <c r="HX54" s="150"/>
      <c r="HY54" s="150"/>
      <c r="HZ54" s="150"/>
      <c r="IA54" s="150"/>
      <c r="IB54" s="150"/>
      <c r="IC54" s="150"/>
      <c r="ID54" s="150"/>
      <c r="IE54" s="150"/>
      <c r="IF54" s="150"/>
      <c r="IG54" s="150"/>
      <c r="IH54" s="150"/>
      <c r="II54" s="150"/>
      <c r="IJ54" s="150"/>
      <c r="IK54" s="150"/>
      <c r="IL54" s="150"/>
    </row>
    <row r="55" spans="1:246" s="158" customFormat="1" ht="12.75" customHeight="1" x14ac:dyDescent="0.25">
      <c r="A55" s="156"/>
      <c r="B55" s="152" t="s">
        <v>107</v>
      </c>
      <c r="C55" s="153" t="s">
        <v>32</v>
      </c>
      <c r="D55" s="154">
        <v>100</v>
      </c>
      <c r="E55" s="153" t="s">
        <v>101</v>
      </c>
      <c r="F55" s="155">
        <v>711</v>
      </c>
      <c r="G55" s="155">
        <f t="shared" si="2"/>
        <v>71100</v>
      </c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  <c r="BA55" s="157"/>
      <c r="BB55" s="157"/>
      <c r="BC55" s="157"/>
      <c r="BD55" s="157"/>
      <c r="BE55" s="157"/>
      <c r="BF55" s="157"/>
      <c r="BG55" s="157"/>
      <c r="BH55" s="157"/>
      <c r="BI55" s="157"/>
      <c r="BJ55" s="157"/>
      <c r="BK55" s="157"/>
      <c r="BL55" s="157"/>
      <c r="BM55" s="157"/>
      <c r="BN55" s="157"/>
      <c r="BO55" s="157"/>
      <c r="BP55" s="157"/>
      <c r="BQ55" s="157"/>
      <c r="BR55" s="157"/>
      <c r="BS55" s="157"/>
      <c r="BT55" s="157"/>
      <c r="BU55" s="157"/>
      <c r="BV55" s="157"/>
      <c r="BW55" s="157"/>
      <c r="BX55" s="157"/>
      <c r="BY55" s="157"/>
      <c r="BZ55" s="157"/>
      <c r="CA55" s="157"/>
      <c r="CB55" s="157"/>
      <c r="CC55" s="157"/>
      <c r="CD55" s="157"/>
      <c r="CE55" s="157"/>
      <c r="CF55" s="157"/>
      <c r="CG55" s="157"/>
      <c r="CH55" s="157"/>
      <c r="CI55" s="157"/>
      <c r="CJ55" s="157"/>
      <c r="CK55" s="157"/>
      <c r="CL55" s="157"/>
      <c r="CM55" s="157"/>
      <c r="CN55" s="157"/>
      <c r="CO55" s="157"/>
      <c r="CP55" s="157"/>
      <c r="CQ55" s="157"/>
      <c r="CR55" s="157"/>
      <c r="CS55" s="157"/>
      <c r="CT55" s="157"/>
      <c r="CU55" s="157"/>
      <c r="CV55" s="157"/>
      <c r="CW55" s="157"/>
      <c r="CX55" s="157"/>
      <c r="CY55" s="157"/>
      <c r="CZ55" s="157"/>
      <c r="DA55" s="157"/>
      <c r="DB55" s="157"/>
      <c r="DC55" s="157"/>
      <c r="DD55" s="157"/>
      <c r="DE55" s="157"/>
      <c r="DF55" s="157"/>
      <c r="DG55" s="157"/>
      <c r="DH55" s="157"/>
      <c r="DI55" s="157"/>
      <c r="DJ55" s="157"/>
      <c r="DK55" s="157"/>
      <c r="DL55" s="157"/>
      <c r="DM55" s="157"/>
      <c r="DN55" s="157"/>
      <c r="DO55" s="157"/>
      <c r="DP55" s="157"/>
      <c r="DQ55" s="157"/>
      <c r="DR55" s="157"/>
      <c r="DS55" s="157"/>
      <c r="DT55" s="157"/>
      <c r="DU55" s="157"/>
      <c r="DV55" s="157"/>
      <c r="DW55" s="157"/>
      <c r="DX55" s="157"/>
      <c r="DY55" s="157"/>
      <c r="DZ55" s="157"/>
      <c r="EA55" s="157"/>
      <c r="EB55" s="157"/>
      <c r="EC55" s="157"/>
      <c r="ED55" s="157"/>
      <c r="EE55" s="157"/>
      <c r="EF55" s="157"/>
      <c r="EG55" s="157"/>
      <c r="EH55" s="157"/>
      <c r="EI55" s="157"/>
      <c r="EJ55" s="157"/>
      <c r="EK55" s="157"/>
      <c r="EL55" s="157"/>
      <c r="EM55" s="157"/>
      <c r="EN55" s="157"/>
      <c r="EO55" s="157"/>
      <c r="EP55" s="157"/>
      <c r="EQ55" s="157"/>
      <c r="ER55" s="157"/>
      <c r="ES55" s="157"/>
      <c r="ET55" s="157"/>
      <c r="EU55" s="157"/>
      <c r="EV55" s="157"/>
      <c r="EW55" s="157"/>
      <c r="EX55" s="157"/>
      <c r="EY55" s="157"/>
      <c r="EZ55" s="157"/>
      <c r="FA55" s="157"/>
      <c r="FB55" s="157"/>
      <c r="FC55" s="157"/>
      <c r="FD55" s="157"/>
      <c r="FE55" s="157"/>
      <c r="FF55" s="157"/>
      <c r="FG55" s="157"/>
      <c r="FH55" s="157"/>
      <c r="FI55" s="157"/>
      <c r="FJ55" s="157"/>
      <c r="FK55" s="157"/>
      <c r="FL55" s="157"/>
      <c r="FM55" s="157"/>
      <c r="FN55" s="157"/>
      <c r="FO55" s="157"/>
      <c r="FP55" s="157"/>
      <c r="FQ55" s="157"/>
      <c r="FR55" s="157"/>
      <c r="FS55" s="157"/>
      <c r="FT55" s="157"/>
      <c r="FU55" s="157"/>
      <c r="FV55" s="157"/>
      <c r="FW55" s="157"/>
      <c r="FX55" s="157"/>
      <c r="FY55" s="157"/>
      <c r="FZ55" s="157"/>
      <c r="GA55" s="157"/>
      <c r="GB55" s="157"/>
      <c r="GC55" s="157"/>
      <c r="GD55" s="157"/>
      <c r="GE55" s="157"/>
      <c r="GF55" s="157"/>
      <c r="GG55" s="157"/>
      <c r="GH55" s="157"/>
      <c r="GI55" s="157"/>
      <c r="GJ55" s="157"/>
      <c r="GK55" s="157"/>
      <c r="GL55" s="157"/>
      <c r="GM55" s="157"/>
      <c r="GN55" s="157"/>
      <c r="GO55" s="157"/>
      <c r="GP55" s="157"/>
      <c r="GQ55" s="157"/>
      <c r="GR55" s="157"/>
      <c r="GS55" s="157"/>
      <c r="GT55" s="157"/>
      <c r="GU55" s="157"/>
      <c r="GV55" s="157"/>
      <c r="GW55" s="157"/>
      <c r="GX55" s="157"/>
      <c r="GY55" s="157"/>
      <c r="GZ55" s="157"/>
      <c r="HA55" s="157"/>
      <c r="HB55" s="157"/>
      <c r="HC55" s="157"/>
      <c r="HD55" s="157"/>
      <c r="HE55" s="157"/>
      <c r="HF55" s="157"/>
      <c r="HG55" s="157"/>
      <c r="HH55" s="157"/>
      <c r="HI55" s="157"/>
      <c r="HJ55" s="157"/>
      <c r="HK55" s="157"/>
      <c r="HL55" s="157"/>
      <c r="HM55" s="157"/>
      <c r="HN55" s="157"/>
      <c r="HO55" s="157"/>
      <c r="HP55" s="157"/>
      <c r="HQ55" s="157"/>
      <c r="HR55" s="157"/>
      <c r="HS55" s="157"/>
      <c r="HT55" s="157"/>
      <c r="HU55" s="157"/>
      <c r="HV55" s="157"/>
      <c r="HW55" s="157"/>
      <c r="HX55" s="157"/>
      <c r="HY55" s="157"/>
      <c r="HZ55" s="157"/>
      <c r="IA55" s="157"/>
      <c r="IB55" s="157"/>
      <c r="IC55" s="157"/>
      <c r="ID55" s="157"/>
      <c r="IE55" s="157"/>
      <c r="IF55" s="157"/>
      <c r="IG55" s="157"/>
      <c r="IH55" s="157"/>
      <c r="II55" s="157"/>
      <c r="IJ55" s="157"/>
      <c r="IK55" s="157"/>
      <c r="IL55" s="157"/>
    </row>
    <row r="56" spans="1:246" s="158" customFormat="1" ht="12.75" customHeight="1" x14ac:dyDescent="0.25">
      <c r="A56" s="156"/>
      <c r="B56" s="152" t="s">
        <v>108</v>
      </c>
      <c r="C56" s="153" t="s">
        <v>32</v>
      </c>
      <c r="D56" s="154">
        <v>150</v>
      </c>
      <c r="E56" s="153" t="s">
        <v>98</v>
      </c>
      <c r="F56" s="155">
        <v>1980</v>
      </c>
      <c r="G56" s="155">
        <f t="shared" si="2"/>
        <v>297000</v>
      </c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  <c r="BA56" s="157"/>
      <c r="BB56" s="157"/>
      <c r="BC56" s="157"/>
      <c r="BD56" s="157"/>
      <c r="BE56" s="157"/>
      <c r="BF56" s="157"/>
      <c r="BG56" s="157"/>
      <c r="BH56" s="157"/>
      <c r="BI56" s="157"/>
      <c r="BJ56" s="157"/>
      <c r="BK56" s="157"/>
      <c r="BL56" s="157"/>
      <c r="BM56" s="157"/>
      <c r="BN56" s="157"/>
      <c r="BO56" s="157"/>
      <c r="BP56" s="157"/>
      <c r="BQ56" s="157"/>
      <c r="BR56" s="157"/>
      <c r="BS56" s="157"/>
      <c r="BT56" s="157"/>
      <c r="BU56" s="157"/>
      <c r="BV56" s="157"/>
      <c r="BW56" s="157"/>
      <c r="BX56" s="157"/>
      <c r="BY56" s="157"/>
      <c r="BZ56" s="157"/>
      <c r="CA56" s="157"/>
      <c r="CB56" s="157"/>
      <c r="CC56" s="157"/>
      <c r="CD56" s="157"/>
      <c r="CE56" s="157"/>
      <c r="CF56" s="157"/>
      <c r="CG56" s="157"/>
      <c r="CH56" s="157"/>
      <c r="CI56" s="157"/>
      <c r="CJ56" s="157"/>
      <c r="CK56" s="157"/>
      <c r="CL56" s="157"/>
      <c r="CM56" s="157"/>
      <c r="CN56" s="157"/>
      <c r="CO56" s="157"/>
      <c r="CP56" s="157"/>
      <c r="CQ56" s="157"/>
      <c r="CR56" s="157"/>
      <c r="CS56" s="157"/>
      <c r="CT56" s="157"/>
      <c r="CU56" s="157"/>
      <c r="CV56" s="157"/>
      <c r="CW56" s="157"/>
      <c r="CX56" s="157"/>
      <c r="CY56" s="157"/>
      <c r="CZ56" s="157"/>
      <c r="DA56" s="157"/>
      <c r="DB56" s="157"/>
      <c r="DC56" s="157"/>
      <c r="DD56" s="157"/>
      <c r="DE56" s="157"/>
      <c r="DF56" s="157"/>
      <c r="DG56" s="157"/>
      <c r="DH56" s="157"/>
      <c r="DI56" s="157"/>
      <c r="DJ56" s="157"/>
      <c r="DK56" s="157"/>
      <c r="DL56" s="157"/>
      <c r="DM56" s="157"/>
      <c r="DN56" s="157"/>
      <c r="DO56" s="157"/>
      <c r="DP56" s="157"/>
      <c r="DQ56" s="157"/>
      <c r="DR56" s="157"/>
      <c r="DS56" s="157"/>
      <c r="DT56" s="157"/>
      <c r="DU56" s="157"/>
      <c r="DV56" s="157"/>
      <c r="DW56" s="157"/>
      <c r="DX56" s="157"/>
      <c r="DY56" s="157"/>
      <c r="DZ56" s="157"/>
      <c r="EA56" s="157"/>
      <c r="EB56" s="157"/>
      <c r="EC56" s="157"/>
      <c r="ED56" s="157"/>
      <c r="EE56" s="157"/>
      <c r="EF56" s="157"/>
      <c r="EG56" s="157"/>
      <c r="EH56" s="157"/>
      <c r="EI56" s="157"/>
      <c r="EJ56" s="157"/>
      <c r="EK56" s="157"/>
      <c r="EL56" s="157"/>
      <c r="EM56" s="157"/>
      <c r="EN56" s="157"/>
      <c r="EO56" s="157"/>
      <c r="EP56" s="157"/>
      <c r="EQ56" s="157"/>
      <c r="ER56" s="157"/>
      <c r="ES56" s="157"/>
      <c r="ET56" s="157"/>
      <c r="EU56" s="157"/>
      <c r="EV56" s="157"/>
      <c r="EW56" s="157"/>
      <c r="EX56" s="157"/>
      <c r="EY56" s="157"/>
      <c r="EZ56" s="157"/>
      <c r="FA56" s="157"/>
      <c r="FB56" s="157"/>
      <c r="FC56" s="157"/>
      <c r="FD56" s="157"/>
      <c r="FE56" s="157"/>
      <c r="FF56" s="157"/>
      <c r="FG56" s="157"/>
      <c r="FH56" s="157"/>
      <c r="FI56" s="157"/>
      <c r="FJ56" s="157"/>
      <c r="FK56" s="157"/>
      <c r="FL56" s="157"/>
      <c r="FM56" s="157"/>
      <c r="FN56" s="157"/>
      <c r="FO56" s="157"/>
      <c r="FP56" s="157"/>
      <c r="FQ56" s="157"/>
      <c r="FR56" s="157"/>
      <c r="FS56" s="157"/>
      <c r="FT56" s="157"/>
      <c r="FU56" s="157"/>
      <c r="FV56" s="157"/>
      <c r="FW56" s="157"/>
      <c r="FX56" s="157"/>
      <c r="FY56" s="157"/>
      <c r="FZ56" s="157"/>
      <c r="GA56" s="157"/>
      <c r="GB56" s="157"/>
      <c r="GC56" s="157"/>
      <c r="GD56" s="157"/>
      <c r="GE56" s="157"/>
      <c r="GF56" s="157"/>
      <c r="GG56" s="157"/>
      <c r="GH56" s="157"/>
      <c r="GI56" s="157"/>
      <c r="GJ56" s="157"/>
      <c r="GK56" s="157"/>
      <c r="GL56" s="157"/>
      <c r="GM56" s="157"/>
      <c r="GN56" s="157"/>
      <c r="GO56" s="157"/>
      <c r="GP56" s="157"/>
      <c r="GQ56" s="157"/>
      <c r="GR56" s="157"/>
      <c r="GS56" s="157"/>
      <c r="GT56" s="157"/>
      <c r="GU56" s="157"/>
      <c r="GV56" s="157"/>
      <c r="GW56" s="157"/>
      <c r="GX56" s="157"/>
      <c r="GY56" s="157"/>
      <c r="GZ56" s="157"/>
      <c r="HA56" s="157"/>
      <c r="HB56" s="157"/>
      <c r="HC56" s="157"/>
      <c r="HD56" s="157"/>
      <c r="HE56" s="157"/>
      <c r="HF56" s="157"/>
      <c r="HG56" s="157"/>
      <c r="HH56" s="157"/>
      <c r="HI56" s="157"/>
      <c r="HJ56" s="157"/>
      <c r="HK56" s="157"/>
      <c r="HL56" s="157"/>
      <c r="HM56" s="157"/>
      <c r="HN56" s="157"/>
      <c r="HO56" s="157"/>
      <c r="HP56" s="157"/>
      <c r="HQ56" s="157"/>
      <c r="HR56" s="157"/>
      <c r="HS56" s="157"/>
      <c r="HT56" s="157"/>
      <c r="HU56" s="157"/>
      <c r="HV56" s="157"/>
      <c r="HW56" s="157"/>
      <c r="HX56" s="157"/>
      <c r="HY56" s="157"/>
      <c r="HZ56" s="157"/>
      <c r="IA56" s="157"/>
      <c r="IB56" s="157"/>
      <c r="IC56" s="157"/>
      <c r="ID56" s="157"/>
      <c r="IE56" s="157"/>
      <c r="IF56" s="157"/>
      <c r="IG56" s="157"/>
      <c r="IH56" s="157"/>
      <c r="II56" s="157"/>
      <c r="IJ56" s="157"/>
      <c r="IK56" s="157"/>
      <c r="IL56" s="157"/>
    </row>
    <row r="57" spans="1:246" s="130" customFormat="1" ht="12.75" customHeight="1" x14ac:dyDescent="0.25">
      <c r="A57" s="124"/>
      <c r="B57" s="135" t="s">
        <v>86</v>
      </c>
      <c r="C57" s="134"/>
      <c r="D57" s="136"/>
      <c r="E57" s="134"/>
      <c r="F57" s="133"/>
      <c r="G57" s="133">
        <f t="shared" si="2"/>
        <v>0</v>
      </c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29"/>
      <c r="BB57" s="129"/>
      <c r="BC57" s="129"/>
      <c r="BD57" s="129"/>
      <c r="BE57" s="129"/>
      <c r="BF57" s="129"/>
      <c r="BG57" s="129"/>
      <c r="BH57" s="129"/>
      <c r="BI57" s="129"/>
      <c r="BJ57" s="129"/>
      <c r="BK57" s="129"/>
      <c r="BL57" s="129"/>
      <c r="BM57" s="129"/>
      <c r="BN57" s="129"/>
      <c r="BO57" s="129"/>
      <c r="BP57" s="129"/>
      <c r="BQ57" s="129"/>
      <c r="BR57" s="129"/>
      <c r="BS57" s="129"/>
      <c r="BT57" s="129"/>
      <c r="BU57" s="129"/>
      <c r="BV57" s="129"/>
      <c r="BW57" s="129"/>
      <c r="BX57" s="129"/>
      <c r="BY57" s="129"/>
      <c r="BZ57" s="129"/>
      <c r="CA57" s="129"/>
      <c r="CB57" s="129"/>
      <c r="CC57" s="129"/>
      <c r="CD57" s="129"/>
      <c r="CE57" s="129"/>
      <c r="CF57" s="129"/>
      <c r="CG57" s="129"/>
      <c r="CH57" s="129"/>
      <c r="CI57" s="129"/>
      <c r="CJ57" s="129"/>
      <c r="CK57" s="129"/>
      <c r="CL57" s="129"/>
      <c r="CM57" s="129"/>
      <c r="CN57" s="129"/>
      <c r="CO57" s="129"/>
      <c r="CP57" s="129"/>
      <c r="CQ57" s="129"/>
      <c r="CR57" s="129"/>
      <c r="CS57" s="129"/>
      <c r="CT57" s="129"/>
      <c r="CU57" s="129"/>
      <c r="CV57" s="129"/>
      <c r="CW57" s="129"/>
      <c r="CX57" s="129"/>
      <c r="CY57" s="129"/>
      <c r="CZ57" s="129"/>
      <c r="DA57" s="129"/>
      <c r="DB57" s="129"/>
      <c r="DC57" s="129"/>
      <c r="DD57" s="129"/>
      <c r="DE57" s="129"/>
      <c r="DF57" s="129"/>
      <c r="DG57" s="129"/>
      <c r="DH57" s="129"/>
      <c r="DI57" s="129"/>
      <c r="DJ57" s="129"/>
      <c r="DK57" s="129"/>
      <c r="DL57" s="129"/>
      <c r="DM57" s="129"/>
      <c r="DN57" s="129"/>
      <c r="DO57" s="129"/>
      <c r="DP57" s="129"/>
      <c r="DQ57" s="129"/>
      <c r="DR57" s="129"/>
      <c r="DS57" s="129"/>
      <c r="DT57" s="129"/>
      <c r="DU57" s="129"/>
      <c r="DV57" s="129"/>
      <c r="DW57" s="129"/>
      <c r="DX57" s="129"/>
      <c r="DY57" s="129"/>
      <c r="DZ57" s="129"/>
      <c r="EA57" s="129"/>
      <c r="EB57" s="129"/>
      <c r="EC57" s="129"/>
      <c r="ED57" s="129"/>
      <c r="EE57" s="129"/>
      <c r="EF57" s="129"/>
      <c r="EG57" s="129"/>
      <c r="EH57" s="129"/>
      <c r="EI57" s="129"/>
      <c r="EJ57" s="129"/>
      <c r="EK57" s="129"/>
      <c r="EL57" s="129"/>
      <c r="EM57" s="129"/>
      <c r="EN57" s="129"/>
      <c r="EO57" s="129"/>
      <c r="EP57" s="129"/>
      <c r="EQ57" s="129"/>
      <c r="ER57" s="129"/>
      <c r="ES57" s="129"/>
      <c r="ET57" s="129"/>
      <c r="EU57" s="129"/>
      <c r="EV57" s="129"/>
      <c r="EW57" s="129"/>
      <c r="EX57" s="129"/>
      <c r="EY57" s="129"/>
      <c r="EZ57" s="129"/>
      <c r="FA57" s="129"/>
      <c r="FB57" s="129"/>
      <c r="FC57" s="129"/>
      <c r="FD57" s="129"/>
      <c r="FE57" s="129"/>
      <c r="FF57" s="129"/>
      <c r="FG57" s="129"/>
      <c r="FH57" s="129"/>
      <c r="FI57" s="129"/>
      <c r="FJ57" s="129"/>
      <c r="FK57" s="129"/>
      <c r="FL57" s="129"/>
      <c r="FM57" s="129"/>
      <c r="FN57" s="129"/>
      <c r="FO57" s="129"/>
      <c r="FP57" s="129"/>
      <c r="FQ57" s="129"/>
      <c r="FR57" s="129"/>
      <c r="FS57" s="129"/>
      <c r="FT57" s="129"/>
      <c r="FU57" s="129"/>
      <c r="FV57" s="129"/>
      <c r="FW57" s="129"/>
      <c r="FX57" s="129"/>
      <c r="FY57" s="129"/>
      <c r="FZ57" s="129"/>
      <c r="GA57" s="129"/>
      <c r="GB57" s="129"/>
      <c r="GC57" s="129"/>
      <c r="GD57" s="129"/>
      <c r="GE57" s="129"/>
      <c r="GF57" s="129"/>
      <c r="GG57" s="129"/>
      <c r="GH57" s="129"/>
      <c r="GI57" s="129"/>
      <c r="GJ57" s="129"/>
      <c r="GK57" s="129"/>
      <c r="GL57" s="129"/>
      <c r="GM57" s="129"/>
      <c r="GN57" s="129"/>
      <c r="GO57" s="129"/>
      <c r="GP57" s="129"/>
      <c r="GQ57" s="129"/>
      <c r="GR57" s="129"/>
      <c r="GS57" s="129"/>
      <c r="GT57" s="129"/>
      <c r="GU57" s="129"/>
      <c r="GV57" s="129"/>
      <c r="GW57" s="129"/>
      <c r="GX57" s="129"/>
      <c r="GY57" s="129"/>
      <c r="GZ57" s="129"/>
      <c r="HA57" s="129"/>
      <c r="HB57" s="129"/>
      <c r="HC57" s="129"/>
      <c r="HD57" s="129"/>
      <c r="HE57" s="129"/>
      <c r="HF57" s="129"/>
      <c r="HG57" s="129"/>
      <c r="HH57" s="129"/>
      <c r="HI57" s="129"/>
      <c r="HJ57" s="129"/>
      <c r="HK57" s="129"/>
      <c r="HL57" s="129"/>
      <c r="HM57" s="129"/>
      <c r="HN57" s="129"/>
      <c r="HO57" s="129"/>
      <c r="HP57" s="129"/>
      <c r="HQ57" s="129"/>
      <c r="HR57" s="129"/>
      <c r="HS57" s="129"/>
      <c r="HT57" s="129"/>
      <c r="HU57" s="129"/>
      <c r="HV57" s="129"/>
      <c r="HW57" s="129"/>
      <c r="HX57" s="129"/>
      <c r="HY57" s="129"/>
      <c r="HZ57" s="129"/>
      <c r="IA57" s="129"/>
      <c r="IB57" s="129"/>
      <c r="IC57" s="129"/>
      <c r="ID57" s="129"/>
      <c r="IE57" s="129"/>
      <c r="IF57" s="129"/>
      <c r="IG57" s="129"/>
      <c r="IH57" s="129"/>
      <c r="II57" s="129"/>
      <c r="IJ57" s="129"/>
      <c r="IK57" s="129"/>
      <c r="IL57" s="129"/>
    </row>
    <row r="58" spans="1:246" s="130" customFormat="1" ht="12.75" customHeight="1" x14ac:dyDescent="0.25">
      <c r="A58" s="138"/>
      <c r="B58" s="137" t="s">
        <v>109</v>
      </c>
      <c r="C58" s="134" t="s">
        <v>113</v>
      </c>
      <c r="D58" s="136">
        <v>1.5</v>
      </c>
      <c r="E58" s="134" t="s">
        <v>96</v>
      </c>
      <c r="F58" s="133">
        <v>196709.4</v>
      </c>
      <c r="G58" s="133">
        <f t="shared" si="2"/>
        <v>295064.09999999998</v>
      </c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29"/>
      <c r="BH58" s="129"/>
      <c r="BI58" s="129"/>
      <c r="BJ58" s="129"/>
      <c r="BK58" s="129"/>
      <c r="BL58" s="129"/>
      <c r="BM58" s="129"/>
      <c r="BN58" s="129"/>
      <c r="BO58" s="129"/>
      <c r="BP58" s="129"/>
      <c r="BQ58" s="129"/>
      <c r="BR58" s="129"/>
      <c r="BS58" s="129"/>
      <c r="BT58" s="129"/>
      <c r="BU58" s="129"/>
      <c r="BV58" s="129"/>
      <c r="BW58" s="129"/>
      <c r="BX58" s="129"/>
      <c r="BY58" s="129"/>
      <c r="BZ58" s="129"/>
      <c r="CA58" s="129"/>
      <c r="CB58" s="129"/>
      <c r="CC58" s="129"/>
      <c r="CD58" s="129"/>
      <c r="CE58" s="129"/>
      <c r="CF58" s="129"/>
      <c r="CG58" s="129"/>
      <c r="CH58" s="129"/>
      <c r="CI58" s="129"/>
      <c r="CJ58" s="129"/>
      <c r="CK58" s="129"/>
      <c r="CL58" s="129"/>
      <c r="CM58" s="129"/>
      <c r="CN58" s="129"/>
      <c r="CO58" s="129"/>
      <c r="CP58" s="129"/>
      <c r="CQ58" s="129"/>
      <c r="CR58" s="129"/>
      <c r="CS58" s="129"/>
      <c r="CT58" s="129"/>
      <c r="CU58" s="129"/>
      <c r="CV58" s="129"/>
      <c r="CW58" s="129"/>
      <c r="CX58" s="129"/>
      <c r="CY58" s="129"/>
      <c r="CZ58" s="129"/>
      <c r="DA58" s="129"/>
      <c r="DB58" s="129"/>
      <c r="DC58" s="129"/>
      <c r="DD58" s="129"/>
      <c r="DE58" s="129"/>
      <c r="DF58" s="129"/>
      <c r="DG58" s="129"/>
      <c r="DH58" s="129"/>
      <c r="DI58" s="129"/>
      <c r="DJ58" s="129"/>
      <c r="DK58" s="129"/>
      <c r="DL58" s="129"/>
      <c r="DM58" s="129"/>
      <c r="DN58" s="129"/>
      <c r="DO58" s="129"/>
      <c r="DP58" s="129"/>
      <c r="DQ58" s="129"/>
      <c r="DR58" s="129"/>
      <c r="DS58" s="129"/>
      <c r="DT58" s="129"/>
      <c r="DU58" s="129"/>
      <c r="DV58" s="129"/>
      <c r="DW58" s="129"/>
      <c r="DX58" s="129"/>
      <c r="DY58" s="129"/>
      <c r="DZ58" s="129"/>
      <c r="EA58" s="129"/>
      <c r="EB58" s="129"/>
      <c r="EC58" s="129"/>
      <c r="ED58" s="129"/>
      <c r="EE58" s="129"/>
      <c r="EF58" s="129"/>
      <c r="EG58" s="129"/>
      <c r="EH58" s="129"/>
      <c r="EI58" s="129"/>
      <c r="EJ58" s="129"/>
      <c r="EK58" s="129"/>
      <c r="EL58" s="129"/>
      <c r="EM58" s="129"/>
      <c r="EN58" s="129"/>
      <c r="EO58" s="129"/>
      <c r="EP58" s="129"/>
      <c r="EQ58" s="129"/>
      <c r="ER58" s="129"/>
      <c r="ES58" s="129"/>
      <c r="ET58" s="129"/>
      <c r="EU58" s="129"/>
      <c r="EV58" s="129"/>
      <c r="EW58" s="129"/>
      <c r="EX58" s="129"/>
      <c r="EY58" s="129"/>
      <c r="EZ58" s="129"/>
      <c r="FA58" s="129"/>
      <c r="FB58" s="129"/>
      <c r="FC58" s="129"/>
      <c r="FD58" s="129"/>
      <c r="FE58" s="129"/>
      <c r="FF58" s="129"/>
      <c r="FG58" s="129"/>
      <c r="FH58" s="129"/>
      <c r="FI58" s="129"/>
      <c r="FJ58" s="129"/>
      <c r="FK58" s="129"/>
      <c r="FL58" s="129"/>
      <c r="FM58" s="129"/>
      <c r="FN58" s="129"/>
      <c r="FO58" s="129"/>
      <c r="FP58" s="129"/>
      <c r="FQ58" s="129"/>
      <c r="FR58" s="129"/>
      <c r="FS58" s="129"/>
      <c r="FT58" s="129"/>
      <c r="FU58" s="129"/>
      <c r="FV58" s="129"/>
      <c r="FW58" s="129"/>
      <c r="FX58" s="129"/>
      <c r="FY58" s="129"/>
      <c r="FZ58" s="129"/>
      <c r="GA58" s="129"/>
      <c r="GB58" s="129"/>
      <c r="GC58" s="129"/>
      <c r="GD58" s="129"/>
      <c r="GE58" s="129"/>
      <c r="GF58" s="129"/>
      <c r="GG58" s="129"/>
      <c r="GH58" s="129"/>
      <c r="GI58" s="129"/>
      <c r="GJ58" s="129"/>
      <c r="GK58" s="129"/>
      <c r="GL58" s="129"/>
      <c r="GM58" s="129"/>
      <c r="GN58" s="129"/>
      <c r="GO58" s="129"/>
      <c r="GP58" s="129"/>
      <c r="GQ58" s="129"/>
      <c r="GR58" s="129"/>
      <c r="GS58" s="129"/>
      <c r="GT58" s="129"/>
      <c r="GU58" s="129"/>
      <c r="GV58" s="129"/>
      <c r="GW58" s="129"/>
      <c r="GX58" s="129"/>
      <c r="GY58" s="129"/>
      <c r="GZ58" s="129"/>
      <c r="HA58" s="129"/>
      <c r="HB58" s="129"/>
      <c r="HC58" s="129"/>
      <c r="HD58" s="129"/>
      <c r="HE58" s="129"/>
      <c r="HF58" s="129"/>
      <c r="HG58" s="129"/>
      <c r="HH58" s="129"/>
      <c r="HI58" s="129"/>
      <c r="HJ58" s="129"/>
      <c r="HK58" s="129"/>
      <c r="HL58" s="129"/>
      <c r="HM58" s="129"/>
      <c r="HN58" s="129"/>
      <c r="HO58" s="129"/>
      <c r="HP58" s="129"/>
      <c r="HQ58" s="129"/>
      <c r="HR58" s="129"/>
      <c r="HS58" s="129"/>
      <c r="HT58" s="129"/>
      <c r="HU58" s="129"/>
      <c r="HV58" s="129"/>
      <c r="HW58" s="129"/>
      <c r="HX58" s="129"/>
      <c r="HY58" s="129"/>
      <c r="HZ58" s="129"/>
      <c r="IA58" s="129"/>
      <c r="IB58" s="129"/>
      <c r="IC58" s="129"/>
      <c r="ID58" s="129"/>
      <c r="IE58" s="129"/>
      <c r="IF58" s="129"/>
      <c r="IG58" s="129"/>
      <c r="IH58" s="129"/>
      <c r="II58" s="129"/>
      <c r="IJ58" s="129"/>
      <c r="IK58" s="129"/>
      <c r="IL58" s="129"/>
    </row>
    <row r="59" spans="1:246" s="130" customFormat="1" ht="12.75" customHeight="1" x14ac:dyDescent="0.25">
      <c r="A59" s="124"/>
      <c r="B59" s="135" t="s">
        <v>87</v>
      </c>
      <c r="C59" s="134" t="s">
        <v>67</v>
      </c>
      <c r="D59" s="136"/>
      <c r="E59" s="134"/>
      <c r="F59" s="133" t="s">
        <v>67</v>
      </c>
      <c r="G59" s="133" t="s">
        <v>67</v>
      </c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  <c r="BC59" s="129"/>
      <c r="BD59" s="129"/>
      <c r="BE59" s="129"/>
      <c r="BF59" s="129"/>
      <c r="BG59" s="129"/>
      <c r="BH59" s="129"/>
      <c r="BI59" s="129"/>
      <c r="BJ59" s="129"/>
      <c r="BK59" s="129"/>
      <c r="BL59" s="129"/>
      <c r="BM59" s="129"/>
      <c r="BN59" s="129"/>
      <c r="BO59" s="129"/>
      <c r="BP59" s="129"/>
      <c r="BQ59" s="129"/>
      <c r="BR59" s="129"/>
      <c r="BS59" s="129"/>
      <c r="BT59" s="129"/>
      <c r="BU59" s="129"/>
      <c r="BV59" s="129"/>
      <c r="BW59" s="129"/>
      <c r="BX59" s="129"/>
      <c r="BY59" s="129"/>
      <c r="BZ59" s="129"/>
      <c r="CA59" s="129"/>
      <c r="CB59" s="129"/>
      <c r="CC59" s="129"/>
      <c r="CD59" s="129"/>
      <c r="CE59" s="129"/>
      <c r="CF59" s="129"/>
      <c r="CG59" s="129"/>
      <c r="CH59" s="129"/>
      <c r="CI59" s="129"/>
      <c r="CJ59" s="129"/>
      <c r="CK59" s="129"/>
      <c r="CL59" s="129"/>
      <c r="CM59" s="129"/>
      <c r="CN59" s="129"/>
      <c r="CO59" s="129"/>
      <c r="CP59" s="129"/>
      <c r="CQ59" s="129"/>
      <c r="CR59" s="129"/>
      <c r="CS59" s="129"/>
      <c r="CT59" s="129"/>
      <c r="CU59" s="129"/>
      <c r="CV59" s="129"/>
      <c r="CW59" s="129"/>
      <c r="CX59" s="129"/>
      <c r="CY59" s="129"/>
      <c r="CZ59" s="129"/>
      <c r="DA59" s="129"/>
      <c r="DB59" s="129"/>
      <c r="DC59" s="129"/>
      <c r="DD59" s="129"/>
      <c r="DE59" s="129"/>
      <c r="DF59" s="129"/>
      <c r="DG59" s="129"/>
      <c r="DH59" s="129"/>
      <c r="DI59" s="129"/>
      <c r="DJ59" s="129"/>
      <c r="DK59" s="129"/>
      <c r="DL59" s="129"/>
      <c r="DM59" s="129"/>
      <c r="DN59" s="129"/>
      <c r="DO59" s="129"/>
      <c r="DP59" s="129"/>
      <c r="DQ59" s="129"/>
      <c r="DR59" s="129"/>
      <c r="DS59" s="129"/>
      <c r="DT59" s="129"/>
      <c r="DU59" s="129"/>
      <c r="DV59" s="129"/>
      <c r="DW59" s="129"/>
      <c r="DX59" s="129"/>
      <c r="DY59" s="129"/>
      <c r="DZ59" s="129"/>
      <c r="EA59" s="129"/>
      <c r="EB59" s="129"/>
      <c r="EC59" s="129"/>
      <c r="ED59" s="129"/>
      <c r="EE59" s="129"/>
      <c r="EF59" s="129"/>
      <c r="EG59" s="129"/>
      <c r="EH59" s="129"/>
      <c r="EI59" s="129"/>
      <c r="EJ59" s="129"/>
      <c r="EK59" s="129"/>
      <c r="EL59" s="129"/>
      <c r="EM59" s="129"/>
      <c r="EN59" s="129"/>
      <c r="EO59" s="129"/>
      <c r="EP59" s="129"/>
      <c r="EQ59" s="129"/>
      <c r="ER59" s="129"/>
      <c r="ES59" s="129"/>
      <c r="ET59" s="129"/>
      <c r="EU59" s="129"/>
      <c r="EV59" s="129"/>
      <c r="EW59" s="129"/>
      <c r="EX59" s="129"/>
      <c r="EY59" s="129"/>
      <c r="EZ59" s="129"/>
      <c r="FA59" s="129"/>
      <c r="FB59" s="129"/>
      <c r="FC59" s="129"/>
      <c r="FD59" s="129"/>
      <c r="FE59" s="129"/>
      <c r="FF59" s="129"/>
      <c r="FG59" s="129"/>
      <c r="FH59" s="129"/>
      <c r="FI59" s="129"/>
      <c r="FJ59" s="129"/>
      <c r="FK59" s="129"/>
      <c r="FL59" s="129"/>
      <c r="FM59" s="129"/>
      <c r="FN59" s="129"/>
      <c r="FO59" s="129"/>
      <c r="FP59" s="129"/>
      <c r="FQ59" s="129"/>
      <c r="FR59" s="129"/>
      <c r="FS59" s="129"/>
      <c r="FT59" s="129"/>
      <c r="FU59" s="129"/>
      <c r="FV59" s="129"/>
      <c r="FW59" s="129"/>
      <c r="FX59" s="129"/>
      <c r="FY59" s="129"/>
      <c r="FZ59" s="129"/>
      <c r="GA59" s="129"/>
      <c r="GB59" s="129"/>
      <c r="GC59" s="129"/>
      <c r="GD59" s="129"/>
      <c r="GE59" s="129"/>
      <c r="GF59" s="129"/>
      <c r="GG59" s="129"/>
      <c r="GH59" s="129"/>
      <c r="GI59" s="129"/>
      <c r="GJ59" s="129"/>
      <c r="GK59" s="129"/>
      <c r="GL59" s="129"/>
      <c r="GM59" s="129"/>
      <c r="GN59" s="129"/>
      <c r="GO59" s="129"/>
      <c r="GP59" s="129"/>
      <c r="GQ59" s="129"/>
      <c r="GR59" s="129"/>
      <c r="GS59" s="129"/>
      <c r="GT59" s="129"/>
      <c r="GU59" s="129"/>
      <c r="GV59" s="129"/>
      <c r="GW59" s="129"/>
      <c r="GX59" s="129"/>
      <c r="GY59" s="129"/>
      <c r="GZ59" s="129"/>
      <c r="HA59" s="129"/>
      <c r="HB59" s="129"/>
      <c r="HC59" s="129"/>
      <c r="HD59" s="129"/>
      <c r="HE59" s="129"/>
      <c r="HF59" s="129"/>
      <c r="HG59" s="129"/>
      <c r="HH59" s="129"/>
      <c r="HI59" s="129"/>
      <c r="HJ59" s="129"/>
      <c r="HK59" s="129"/>
      <c r="HL59" s="129"/>
      <c r="HM59" s="129"/>
      <c r="HN59" s="129"/>
      <c r="HO59" s="129"/>
      <c r="HP59" s="129"/>
      <c r="HQ59" s="129"/>
      <c r="HR59" s="129"/>
      <c r="HS59" s="129"/>
      <c r="HT59" s="129"/>
      <c r="HU59" s="129"/>
      <c r="HV59" s="129"/>
      <c r="HW59" s="129"/>
      <c r="HX59" s="129"/>
      <c r="HY59" s="129"/>
      <c r="HZ59" s="129"/>
      <c r="IA59" s="129"/>
      <c r="IB59" s="129"/>
      <c r="IC59" s="129"/>
      <c r="ID59" s="129"/>
      <c r="IE59" s="129"/>
      <c r="IF59" s="129"/>
      <c r="IG59" s="129"/>
      <c r="IH59" s="129"/>
      <c r="II59" s="129"/>
      <c r="IJ59" s="129"/>
      <c r="IK59" s="129"/>
      <c r="IL59" s="129"/>
    </row>
    <row r="60" spans="1:246" s="130" customFormat="1" ht="12.75" customHeight="1" x14ac:dyDescent="0.25">
      <c r="A60" s="124"/>
      <c r="B60" s="137" t="s">
        <v>110</v>
      </c>
      <c r="C60" s="134" t="s">
        <v>113</v>
      </c>
      <c r="D60" s="136">
        <v>0.5</v>
      </c>
      <c r="E60" s="134" t="s">
        <v>100</v>
      </c>
      <c r="F60" s="133">
        <v>77792.51999999999</v>
      </c>
      <c r="G60" s="133">
        <f t="shared" si="2"/>
        <v>38896.259999999995</v>
      </c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  <c r="AZ60" s="129"/>
      <c r="BA60" s="129"/>
      <c r="BB60" s="129"/>
      <c r="BC60" s="129"/>
      <c r="BD60" s="129"/>
      <c r="BE60" s="129"/>
      <c r="BF60" s="129"/>
      <c r="BG60" s="129"/>
      <c r="BH60" s="129"/>
      <c r="BI60" s="129"/>
      <c r="BJ60" s="129"/>
      <c r="BK60" s="129"/>
      <c r="BL60" s="129"/>
      <c r="BM60" s="129"/>
      <c r="BN60" s="129"/>
      <c r="BO60" s="129"/>
      <c r="BP60" s="129"/>
      <c r="BQ60" s="129"/>
      <c r="BR60" s="129"/>
      <c r="BS60" s="129"/>
      <c r="BT60" s="129"/>
      <c r="BU60" s="129"/>
      <c r="BV60" s="129"/>
      <c r="BW60" s="129"/>
      <c r="BX60" s="129"/>
      <c r="BY60" s="129"/>
      <c r="BZ60" s="129"/>
      <c r="CA60" s="129"/>
      <c r="CB60" s="129"/>
      <c r="CC60" s="129"/>
      <c r="CD60" s="129"/>
      <c r="CE60" s="129"/>
      <c r="CF60" s="129"/>
      <c r="CG60" s="129"/>
      <c r="CH60" s="129"/>
      <c r="CI60" s="129"/>
      <c r="CJ60" s="129"/>
      <c r="CK60" s="129"/>
      <c r="CL60" s="129"/>
      <c r="CM60" s="129"/>
      <c r="CN60" s="129"/>
      <c r="CO60" s="129"/>
      <c r="CP60" s="129"/>
      <c r="CQ60" s="129"/>
      <c r="CR60" s="129"/>
      <c r="CS60" s="129"/>
      <c r="CT60" s="129"/>
      <c r="CU60" s="129"/>
      <c r="CV60" s="129"/>
      <c r="CW60" s="129"/>
      <c r="CX60" s="129"/>
      <c r="CY60" s="129"/>
      <c r="CZ60" s="129"/>
      <c r="DA60" s="129"/>
      <c r="DB60" s="129"/>
      <c r="DC60" s="129"/>
      <c r="DD60" s="129"/>
      <c r="DE60" s="129"/>
      <c r="DF60" s="129"/>
      <c r="DG60" s="129"/>
      <c r="DH60" s="129"/>
      <c r="DI60" s="129"/>
      <c r="DJ60" s="129"/>
      <c r="DK60" s="129"/>
      <c r="DL60" s="129"/>
      <c r="DM60" s="129"/>
      <c r="DN60" s="129"/>
      <c r="DO60" s="129"/>
      <c r="DP60" s="129"/>
      <c r="DQ60" s="129"/>
      <c r="DR60" s="129"/>
      <c r="DS60" s="129"/>
      <c r="DT60" s="129"/>
      <c r="DU60" s="129"/>
      <c r="DV60" s="129"/>
      <c r="DW60" s="129"/>
      <c r="DX60" s="129"/>
      <c r="DY60" s="129"/>
      <c r="DZ60" s="129"/>
      <c r="EA60" s="129"/>
      <c r="EB60" s="129"/>
      <c r="EC60" s="129"/>
      <c r="ED60" s="129"/>
      <c r="EE60" s="129"/>
      <c r="EF60" s="129"/>
      <c r="EG60" s="129"/>
      <c r="EH60" s="129"/>
      <c r="EI60" s="129"/>
      <c r="EJ60" s="129"/>
      <c r="EK60" s="129"/>
      <c r="EL60" s="129"/>
      <c r="EM60" s="129"/>
      <c r="EN60" s="129"/>
      <c r="EO60" s="129"/>
      <c r="EP60" s="129"/>
      <c r="EQ60" s="129"/>
      <c r="ER60" s="129"/>
      <c r="ES60" s="129"/>
      <c r="ET60" s="129"/>
      <c r="EU60" s="129"/>
      <c r="EV60" s="129"/>
      <c r="EW60" s="129"/>
      <c r="EX60" s="129"/>
      <c r="EY60" s="129"/>
      <c r="EZ60" s="129"/>
      <c r="FA60" s="129"/>
      <c r="FB60" s="129"/>
      <c r="FC60" s="129"/>
      <c r="FD60" s="129"/>
      <c r="FE60" s="129"/>
      <c r="FF60" s="129"/>
      <c r="FG60" s="129"/>
      <c r="FH60" s="129"/>
      <c r="FI60" s="129"/>
      <c r="FJ60" s="129"/>
      <c r="FK60" s="129"/>
      <c r="FL60" s="129"/>
      <c r="FM60" s="129"/>
      <c r="FN60" s="129"/>
      <c r="FO60" s="129"/>
      <c r="FP60" s="129"/>
      <c r="FQ60" s="129"/>
      <c r="FR60" s="129"/>
      <c r="FS60" s="129"/>
      <c r="FT60" s="129"/>
      <c r="FU60" s="129"/>
      <c r="FV60" s="129"/>
      <c r="FW60" s="129"/>
      <c r="FX60" s="129"/>
      <c r="FY60" s="129"/>
      <c r="FZ60" s="129"/>
      <c r="GA60" s="129"/>
      <c r="GB60" s="129"/>
      <c r="GC60" s="129"/>
      <c r="GD60" s="129"/>
      <c r="GE60" s="129"/>
      <c r="GF60" s="129"/>
      <c r="GG60" s="129"/>
      <c r="GH60" s="129"/>
      <c r="GI60" s="129"/>
      <c r="GJ60" s="129"/>
      <c r="GK60" s="129"/>
      <c r="GL60" s="129"/>
      <c r="GM60" s="129"/>
      <c r="GN60" s="129"/>
      <c r="GO60" s="129"/>
      <c r="GP60" s="129"/>
      <c r="GQ60" s="129"/>
      <c r="GR60" s="129"/>
      <c r="GS60" s="129"/>
      <c r="GT60" s="129"/>
      <c r="GU60" s="129"/>
      <c r="GV60" s="129"/>
      <c r="GW60" s="129"/>
      <c r="GX60" s="129"/>
      <c r="GY60" s="129"/>
      <c r="GZ60" s="129"/>
      <c r="HA60" s="129"/>
      <c r="HB60" s="129"/>
      <c r="HC60" s="129"/>
      <c r="HD60" s="129"/>
      <c r="HE60" s="129"/>
      <c r="HF60" s="129"/>
      <c r="HG60" s="129"/>
      <c r="HH60" s="129"/>
      <c r="HI60" s="129"/>
      <c r="HJ60" s="129"/>
      <c r="HK60" s="129"/>
      <c r="HL60" s="129"/>
      <c r="HM60" s="129"/>
      <c r="HN60" s="129"/>
      <c r="HO60" s="129"/>
      <c r="HP60" s="129"/>
      <c r="HQ60" s="129"/>
      <c r="HR60" s="129"/>
      <c r="HS60" s="129"/>
      <c r="HT60" s="129"/>
      <c r="HU60" s="129"/>
      <c r="HV60" s="129"/>
      <c r="HW60" s="129"/>
      <c r="HX60" s="129"/>
      <c r="HY60" s="129"/>
      <c r="HZ60" s="129"/>
      <c r="IA60" s="129"/>
      <c r="IB60" s="129"/>
      <c r="IC60" s="129"/>
      <c r="ID60" s="129"/>
      <c r="IE60" s="129"/>
      <c r="IF60" s="129"/>
      <c r="IG60" s="129"/>
      <c r="IH60" s="129"/>
      <c r="II60" s="129"/>
      <c r="IJ60" s="129"/>
      <c r="IK60" s="129"/>
      <c r="IL60" s="129"/>
    </row>
    <row r="61" spans="1:246" s="130" customFormat="1" ht="12.75" customHeight="1" x14ac:dyDescent="0.25">
      <c r="A61" s="124"/>
      <c r="B61" s="137" t="s">
        <v>111</v>
      </c>
      <c r="C61" s="134" t="s">
        <v>113</v>
      </c>
      <c r="D61" s="136">
        <v>1.5</v>
      </c>
      <c r="E61" s="134" t="s">
        <v>100</v>
      </c>
      <c r="F61" s="133">
        <v>132571.94999999998</v>
      </c>
      <c r="G61" s="133">
        <f t="shared" si="2"/>
        <v>198857.92499999999</v>
      </c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129"/>
      <c r="BK61" s="129"/>
      <c r="BL61" s="129"/>
      <c r="BM61" s="129"/>
      <c r="BN61" s="129"/>
      <c r="BO61" s="129"/>
      <c r="BP61" s="129"/>
      <c r="BQ61" s="129"/>
      <c r="BR61" s="129"/>
      <c r="BS61" s="129"/>
      <c r="BT61" s="129"/>
      <c r="BU61" s="129"/>
      <c r="BV61" s="129"/>
      <c r="BW61" s="129"/>
      <c r="BX61" s="129"/>
      <c r="BY61" s="129"/>
      <c r="BZ61" s="129"/>
      <c r="CA61" s="129"/>
      <c r="CB61" s="129"/>
      <c r="CC61" s="129"/>
      <c r="CD61" s="129"/>
      <c r="CE61" s="129"/>
      <c r="CF61" s="129"/>
      <c r="CG61" s="129"/>
      <c r="CH61" s="129"/>
      <c r="CI61" s="129"/>
      <c r="CJ61" s="129"/>
      <c r="CK61" s="129"/>
      <c r="CL61" s="129"/>
      <c r="CM61" s="129"/>
      <c r="CN61" s="129"/>
      <c r="CO61" s="129"/>
      <c r="CP61" s="129"/>
      <c r="CQ61" s="129"/>
      <c r="CR61" s="129"/>
      <c r="CS61" s="129"/>
      <c r="CT61" s="129"/>
      <c r="CU61" s="129"/>
      <c r="CV61" s="129"/>
      <c r="CW61" s="129"/>
      <c r="CX61" s="129"/>
      <c r="CY61" s="129"/>
      <c r="CZ61" s="129"/>
      <c r="DA61" s="129"/>
      <c r="DB61" s="129"/>
      <c r="DC61" s="129"/>
      <c r="DD61" s="129"/>
      <c r="DE61" s="129"/>
      <c r="DF61" s="129"/>
      <c r="DG61" s="129"/>
      <c r="DH61" s="129"/>
      <c r="DI61" s="129"/>
      <c r="DJ61" s="129"/>
      <c r="DK61" s="129"/>
      <c r="DL61" s="129"/>
      <c r="DM61" s="129"/>
      <c r="DN61" s="129"/>
      <c r="DO61" s="129"/>
      <c r="DP61" s="129"/>
      <c r="DQ61" s="129"/>
      <c r="DR61" s="129"/>
      <c r="DS61" s="129"/>
      <c r="DT61" s="129"/>
      <c r="DU61" s="129"/>
      <c r="DV61" s="129"/>
      <c r="DW61" s="129"/>
      <c r="DX61" s="129"/>
      <c r="DY61" s="129"/>
      <c r="DZ61" s="129"/>
      <c r="EA61" s="129"/>
      <c r="EB61" s="129"/>
      <c r="EC61" s="129"/>
      <c r="ED61" s="129"/>
      <c r="EE61" s="129"/>
      <c r="EF61" s="129"/>
      <c r="EG61" s="129"/>
      <c r="EH61" s="129"/>
      <c r="EI61" s="129"/>
      <c r="EJ61" s="129"/>
      <c r="EK61" s="129"/>
      <c r="EL61" s="129"/>
      <c r="EM61" s="129"/>
      <c r="EN61" s="129"/>
      <c r="EO61" s="129"/>
      <c r="EP61" s="129"/>
      <c r="EQ61" s="129"/>
      <c r="ER61" s="129"/>
      <c r="ES61" s="129"/>
      <c r="ET61" s="129"/>
      <c r="EU61" s="129"/>
      <c r="EV61" s="129"/>
      <c r="EW61" s="129"/>
      <c r="EX61" s="129"/>
      <c r="EY61" s="129"/>
      <c r="EZ61" s="129"/>
      <c r="FA61" s="129"/>
      <c r="FB61" s="129"/>
      <c r="FC61" s="129"/>
      <c r="FD61" s="129"/>
      <c r="FE61" s="129"/>
      <c r="FF61" s="129"/>
      <c r="FG61" s="129"/>
      <c r="FH61" s="129"/>
      <c r="FI61" s="129"/>
      <c r="FJ61" s="129"/>
      <c r="FK61" s="129"/>
      <c r="FL61" s="129"/>
      <c r="FM61" s="129"/>
      <c r="FN61" s="129"/>
      <c r="FO61" s="129"/>
      <c r="FP61" s="129"/>
      <c r="FQ61" s="129"/>
      <c r="FR61" s="129"/>
      <c r="FS61" s="129"/>
      <c r="FT61" s="129"/>
      <c r="FU61" s="129"/>
      <c r="FV61" s="129"/>
      <c r="FW61" s="129"/>
      <c r="FX61" s="129"/>
      <c r="FY61" s="129"/>
      <c r="FZ61" s="129"/>
      <c r="GA61" s="129"/>
      <c r="GB61" s="129"/>
      <c r="GC61" s="129"/>
      <c r="GD61" s="129"/>
      <c r="GE61" s="129"/>
      <c r="GF61" s="129"/>
      <c r="GG61" s="129"/>
      <c r="GH61" s="129"/>
      <c r="GI61" s="129"/>
      <c r="GJ61" s="129"/>
      <c r="GK61" s="129"/>
      <c r="GL61" s="129"/>
      <c r="GM61" s="129"/>
      <c r="GN61" s="129"/>
      <c r="GO61" s="129"/>
      <c r="GP61" s="129"/>
      <c r="GQ61" s="129"/>
      <c r="GR61" s="129"/>
      <c r="GS61" s="129"/>
      <c r="GT61" s="129"/>
      <c r="GU61" s="129"/>
      <c r="GV61" s="129"/>
      <c r="GW61" s="129"/>
      <c r="GX61" s="129"/>
      <c r="GY61" s="129"/>
      <c r="GZ61" s="129"/>
      <c r="HA61" s="129"/>
      <c r="HB61" s="129"/>
      <c r="HC61" s="129"/>
      <c r="HD61" s="129"/>
      <c r="HE61" s="129"/>
      <c r="HF61" s="129"/>
      <c r="HG61" s="129"/>
      <c r="HH61" s="129"/>
      <c r="HI61" s="129"/>
      <c r="HJ61" s="129"/>
      <c r="HK61" s="129"/>
      <c r="HL61" s="129"/>
      <c r="HM61" s="129"/>
      <c r="HN61" s="129"/>
      <c r="HO61" s="129"/>
      <c r="HP61" s="129"/>
      <c r="HQ61" s="129"/>
      <c r="HR61" s="129"/>
      <c r="HS61" s="129"/>
      <c r="HT61" s="129"/>
      <c r="HU61" s="129"/>
      <c r="HV61" s="129"/>
      <c r="HW61" s="129"/>
      <c r="HX61" s="129"/>
      <c r="HY61" s="129"/>
      <c r="HZ61" s="129"/>
      <c r="IA61" s="129"/>
      <c r="IB61" s="129"/>
      <c r="IC61" s="129"/>
      <c r="ID61" s="129"/>
      <c r="IE61" s="129"/>
      <c r="IF61" s="129"/>
      <c r="IG61" s="129"/>
      <c r="IH61" s="129"/>
      <c r="II61" s="129"/>
      <c r="IJ61" s="129"/>
      <c r="IK61" s="129"/>
      <c r="IL61" s="129"/>
    </row>
    <row r="62" spans="1:246" s="130" customFormat="1" ht="12.75" customHeight="1" x14ac:dyDescent="0.25">
      <c r="A62" s="124"/>
      <c r="B62" s="137" t="s">
        <v>112</v>
      </c>
      <c r="C62" s="134" t="s">
        <v>88</v>
      </c>
      <c r="D62" s="136">
        <v>2</v>
      </c>
      <c r="E62" s="134" t="s">
        <v>100</v>
      </c>
      <c r="F62" s="133">
        <v>22281</v>
      </c>
      <c r="G62" s="133">
        <f t="shared" si="2"/>
        <v>44562</v>
      </c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  <c r="BA62" s="129"/>
      <c r="BB62" s="129"/>
      <c r="BC62" s="129"/>
      <c r="BD62" s="129"/>
      <c r="BE62" s="129"/>
      <c r="BF62" s="129"/>
      <c r="BG62" s="129"/>
      <c r="BH62" s="129"/>
      <c r="BI62" s="129"/>
      <c r="BJ62" s="129"/>
      <c r="BK62" s="129"/>
      <c r="BL62" s="129"/>
      <c r="BM62" s="129"/>
      <c r="BN62" s="129"/>
      <c r="BO62" s="129"/>
      <c r="BP62" s="129"/>
      <c r="BQ62" s="129"/>
      <c r="BR62" s="129"/>
      <c r="BS62" s="129"/>
      <c r="BT62" s="129"/>
      <c r="BU62" s="129"/>
      <c r="BV62" s="129"/>
      <c r="BW62" s="129"/>
      <c r="BX62" s="129"/>
      <c r="BY62" s="129"/>
      <c r="BZ62" s="129"/>
      <c r="CA62" s="129"/>
      <c r="CB62" s="129"/>
      <c r="CC62" s="129"/>
      <c r="CD62" s="129"/>
      <c r="CE62" s="129"/>
      <c r="CF62" s="129"/>
      <c r="CG62" s="129"/>
      <c r="CH62" s="129"/>
      <c r="CI62" s="129"/>
      <c r="CJ62" s="129"/>
      <c r="CK62" s="129"/>
      <c r="CL62" s="129"/>
      <c r="CM62" s="129"/>
      <c r="CN62" s="129"/>
      <c r="CO62" s="129"/>
      <c r="CP62" s="129"/>
      <c r="CQ62" s="129"/>
      <c r="CR62" s="129"/>
      <c r="CS62" s="129"/>
      <c r="CT62" s="129"/>
      <c r="CU62" s="129"/>
      <c r="CV62" s="129"/>
      <c r="CW62" s="129"/>
      <c r="CX62" s="129"/>
      <c r="CY62" s="129"/>
      <c r="CZ62" s="129"/>
      <c r="DA62" s="129"/>
      <c r="DB62" s="129"/>
      <c r="DC62" s="129"/>
      <c r="DD62" s="129"/>
      <c r="DE62" s="129"/>
      <c r="DF62" s="129"/>
      <c r="DG62" s="129"/>
      <c r="DH62" s="129"/>
      <c r="DI62" s="129"/>
      <c r="DJ62" s="129"/>
      <c r="DK62" s="129"/>
      <c r="DL62" s="129"/>
      <c r="DM62" s="129"/>
      <c r="DN62" s="129"/>
      <c r="DO62" s="129"/>
      <c r="DP62" s="129"/>
      <c r="DQ62" s="129"/>
      <c r="DR62" s="129"/>
      <c r="DS62" s="129"/>
      <c r="DT62" s="129"/>
      <c r="DU62" s="129"/>
      <c r="DV62" s="129"/>
      <c r="DW62" s="129"/>
      <c r="DX62" s="129"/>
      <c r="DY62" s="129"/>
      <c r="DZ62" s="129"/>
      <c r="EA62" s="129"/>
      <c r="EB62" s="129"/>
      <c r="EC62" s="129"/>
      <c r="ED62" s="129"/>
      <c r="EE62" s="129"/>
      <c r="EF62" s="129"/>
      <c r="EG62" s="129"/>
      <c r="EH62" s="129"/>
      <c r="EI62" s="129"/>
      <c r="EJ62" s="129"/>
      <c r="EK62" s="129"/>
      <c r="EL62" s="129"/>
      <c r="EM62" s="129"/>
      <c r="EN62" s="129"/>
      <c r="EO62" s="129"/>
      <c r="EP62" s="129"/>
      <c r="EQ62" s="129"/>
      <c r="ER62" s="129"/>
      <c r="ES62" s="129"/>
      <c r="ET62" s="129"/>
      <c r="EU62" s="129"/>
      <c r="EV62" s="129"/>
      <c r="EW62" s="129"/>
      <c r="EX62" s="129"/>
      <c r="EY62" s="129"/>
      <c r="EZ62" s="129"/>
      <c r="FA62" s="129"/>
      <c r="FB62" s="129"/>
      <c r="FC62" s="129"/>
      <c r="FD62" s="129"/>
      <c r="FE62" s="129"/>
      <c r="FF62" s="129"/>
      <c r="FG62" s="129"/>
      <c r="FH62" s="129"/>
      <c r="FI62" s="129"/>
      <c r="FJ62" s="129"/>
      <c r="FK62" s="129"/>
      <c r="FL62" s="129"/>
      <c r="FM62" s="129"/>
      <c r="FN62" s="129"/>
      <c r="FO62" s="129"/>
      <c r="FP62" s="129"/>
      <c r="FQ62" s="129"/>
      <c r="FR62" s="129"/>
      <c r="FS62" s="129"/>
      <c r="FT62" s="129"/>
      <c r="FU62" s="129"/>
      <c r="FV62" s="129"/>
      <c r="FW62" s="129"/>
      <c r="FX62" s="129"/>
      <c r="FY62" s="129"/>
      <c r="FZ62" s="129"/>
      <c r="GA62" s="129"/>
      <c r="GB62" s="129"/>
      <c r="GC62" s="129"/>
      <c r="GD62" s="129"/>
      <c r="GE62" s="129"/>
      <c r="GF62" s="129"/>
      <c r="GG62" s="129"/>
      <c r="GH62" s="129"/>
      <c r="GI62" s="129"/>
      <c r="GJ62" s="129"/>
      <c r="GK62" s="129"/>
      <c r="GL62" s="129"/>
      <c r="GM62" s="129"/>
      <c r="GN62" s="129"/>
      <c r="GO62" s="129"/>
      <c r="GP62" s="129"/>
      <c r="GQ62" s="129"/>
      <c r="GR62" s="129"/>
      <c r="GS62" s="129"/>
      <c r="GT62" s="129"/>
      <c r="GU62" s="129"/>
      <c r="GV62" s="129"/>
      <c r="GW62" s="129"/>
      <c r="GX62" s="129"/>
      <c r="GY62" s="129"/>
      <c r="GZ62" s="129"/>
      <c r="HA62" s="129"/>
      <c r="HB62" s="129"/>
      <c r="HC62" s="129"/>
      <c r="HD62" s="129"/>
      <c r="HE62" s="129"/>
      <c r="HF62" s="129"/>
      <c r="HG62" s="129"/>
      <c r="HH62" s="129"/>
      <c r="HI62" s="129"/>
      <c r="HJ62" s="129"/>
      <c r="HK62" s="129"/>
      <c r="HL62" s="129"/>
      <c r="HM62" s="129"/>
      <c r="HN62" s="129"/>
      <c r="HO62" s="129"/>
      <c r="HP62" s="129"/>
      <c r="HQ62" s="129"/>
      <c r="HR62" s="129"/>
      <c r="HS62" s="129"/>
      <c r="HT62" s="129"/>
      <c r="HU62" s="129"/>
      <c r="HV62" s="129"/>
      <c r="HW62" s="129"/>
      <c r="HX62" s="129"/>
      <c r="HY62" s="129"/>
      <c r="HZ62" s="129"/>
      <c r="IA62" s="129"/>
      <c r="IB62" s="129"/>
      <c r="IC62" s="129"/>
      <c r="ID62" s="129"/>
      <c r="IE62" s="129"/>
      <c r="IF62" s="129"/>
      <c r="IG62" s="129"/>
      <c r="IH62" s="129"/>
      <c r="II62" s="129"/>
      <c r="IJ62" s="129"/>
      <c r="IK62" s="129"/>
      <c r="IL62" s="129"/>
    </row>
    <row r="63" spans="1:246" ht="13.5" customHeight="1" x14ac:dyDescent="0.25">
      <c r="A63" s="5"/>
      <c r="B63" s="37" t="s">
        <v>33</v>
      </c>
      <c r="C63" s="38"/>
      <c r="D63" s="38"/>
      <c r="E63" s="38"/>
      <c r="F63" s="38"/>
      <c r="G63" s="87">
        <f>SUM(G51:G62)</f>
        <v>2471780.2849999997</v>
      </c>
    </row>
    <row r="64" spans="1:246" ht="12" customHeight="1" x14ac:dyDescent="0.25">
      <c r="A64" s="2"/>
      <c r="B64" s="31"/>
      <c r="C64" s="32"/>
      <c r="D64" s="39"/>
      <c r="E64" s="39"/>
      <c r="F64" s="85"/>
      <c r="G64" s="85"/>
    </row>
    <row r="65" spans="1:246" ht="12" customHeight="1" x14ac:dyDescent="0.25">
      <c r="A65" s="5"/>
      <c r="B65" s="22" t="s">
        <v>34</v>
      </c>
      <c r="C65" s="23"/>
      <c r="D65" s="24"/>
      <c r="E65" s="24"/>
      <c r="F65" s="24"/>
      <c r="G65" s="24"/>
    </row>
    <row r="66" spans="1:246" ht="24" customHeight="1" x14ac:dyDescent="0.25">
      <c r="A66" s="5"/>
      <c r="B66" s="33" t="s">
        <v>35</v>
      </c>
      <c r="C66" s="34" t="s">
        <v>30</v>
      </c>
      <c r="D66" s="34" t="s">
        <v>31</v>
      </c>
      <c r="E66" s="33" t="s">
        <v>17</v>
      </c>
      <c r="F66" s="34" t="s">
        <v>18</v>
      </c>
      <c r="G66" s="33" t="s">
        <v>19</v>
      </c>
    </row>
    <row r="67" spans="1:246" s="130" customFormat="1" ht="12.75" customHeight="1" x14ac:dyDescent="0.25">
      <c r="A67" s="124"/>
      <c r="B67" s="125" t="s">
        <v>89</v>
      </c>
      <c r="C67" s="139" t="s">
        <v>90</v>
      </c>
      <c r="D67" s="140">
        <v>3300</v>
      </c>
      <c r="E67" s="126" t="s">
        <v>97</v>
      </c>
      <c r="F67" s="140">
        <v>530</v>
      </c>
      <c r="G67" s="140">
        <f>D67*F67</f>
        <v>1749000</v>
      </c>
      <c r="H67" s="129"/>
      <c r="I67" s="159" t="s">
        <v>67</v>
      </c>
      <c r="J67" s="160" t="s">
        <v>67</v>
      </c>
      <c r="K67" s="159" t="s">
        <v>67</v>
      </c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129"/>
      <c r="BE67" s="129"/>
      <c r="BF67" s="129"/>
      <c r="BG67" s="129"/>
      <c r="BH67" s="129"/>
      <c r="BI67" s="129"/>
      <c r="BJ67" s="129"/>
      <c r="BK67" s="129"/>
      <c r="BL67" s="129"/>
      <c r="BM67" s="129"/>
      <c r="BN67" s="129"/>
      <c r="BO67" s="129"/>
      <c r="BP67" s="129"/>
      <c r="BQ67" s="129"/>
      <c r="BR67" s="129"/>
      <c r="BS67" s="129"/>
      <c r="BT67" s="129"/>
      <c r="BU67" s="129"/>
      <c r="BV67" s="129"/>
      <c r="BW67" s="129"/>
      <c r="BX67" s="129"/>
      <c r="BY67" s="129"/>
      <c r="BZ67" s="129"/>
      <c r="CA67" s="129"/>
      <c r="CB67" s="129"/>
      <c r="CC67" s="129"/>
      <c r="CD67" s="129"/>
      <c r="CE67" s="129"/>
      <c r="CF67" s="129"/>
      <c r="CG67" s="129"/>
      <c r="CH67" s="129"/>
      <c r="CI67" s="129"/>
      <c r="CJ67" s="129"/>
      <c r="CK67" s="129"/>
      <c r="CL67" s="129"/>
      <c r="CM67" s="129"/>
      <c r="CN67" s="129"/>
      <c r="CO67" s="129"/>
      <c r="CP67" s="129"/>
      <c r="CQ67" s="129"/>
      <c r="CR67" s="129"/>
      <c r="CS67" s="129"/>
      <c r="CT67" s="129"/>
      <c r="CU67" s="129"/>
      <c r="CV67" s="129"/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29"/>
      <c r="FX67" s="129"/>
      <c r="FY67" s="129"/>
      <c r="FZ67" s="129"/>
      <c r="GA67" s="129"/>
      <c r="GB67" s="129"/>
      <c r="GC67" s="129"/>
      <c r="GD67" s="129"/>
      <c r="GE67" s="129"/>
      <c r="GF67" s="129"/>
      <c r="GG67" s="129"/>
      <c r="GH67" s="129"/>
      <c r="GI67" s="129"/>
      <c r="GJ67" s="129"/>
      <c r="GK67" s="129"/>
      <c r="GL67" s="129"/>
      <c r="GM67" s="129"/>
      <c r="GN67" s="129"/>
      <c r="GO67" s="129"/>
      <c r="GP67" s="129"/>
      <c r="GQ67" s="129"/>
      <c r="GR67" s="129"/>
      <c r="GS67" s="129"/>
      <c r="GT67" s="129"/>
      <c r="GU67" s="129"/>
      <c r="GV67" s="129"/>
      <c r="GW67" s="129"/>
      <c r="GX67" s="129"/>
      <c r="GY67" s="129"/>
      <c r="GZ67" s="129"/>
      <c r="HA67" s="129"/>
      <c r="HB67" s="129"/>
      <c r="HC67" s="129"/>
      <c r="HD67" s="129"/>
      <c r="HE67" s="129"/>
      <c r="HF67" s="129"/>
      <c r="HG67" s="129"/>
      <c r="HH67" s="129"/>
      <c r="HI67" s="129"/>
      <c r="HJ67" s="129"/>
      <c r="HK67" s="129"/>
      <c r="HL67" s="129"/>
      <c r="HM67" s="129"/>
      <c r="HN67" s="129"/>
      <c r="HO67" s="129"/>
      <c r="HP67" s="129"/>
      <c r="HQ67" s="129"/>
      <c r="HR67" s="129"/>
      <c r="HS67" s="129"/>
      <c r="HT67" s="129"/>
      <c r="HU67" s="129"/>
      <c r="HV67" s="129"/>
      <c r="HW67" s="129"/>
      <c r="HX67" s="129"/>
      <c r="HY67" s="129"/>
      <c r="HZ67" s="129"/>
      <c r="IA67" s="129"/>
      <c r="IB67" s="129"/>
      <c r="IC67" s="129"/>
      <c r="ID67" s="129"/>
      <c r="IE67" s="129"/>
      <c r="IF67" s="129"/>
      <c r="IG67" s="129"/>
      <c r="IH67" s="129"/>
      <c r="II67" s="129"/>
      <c r="IJ67" s="129"/>
      <c r="IK67" s="129"/>
      <c r="IL67" s="129"/>
    </row>
    <row r="68" spans="1:246" s="130" customFormat="1" ht="12.75" customHeight="1" x14ac:dyDescent="0.25">
      <c r="A68" s="141"/>
      <c r="B68" s="125" t="s">
        <v>115</v>
      </c>
      <c r="C68" s="139" t="s">
        <v>90</v>
      </c>
      <c r="D68" s="140">
        <v>3</v>
      </c>
      <c r="E68" s="126" t="s">
        <v>101</v>
      </c>
      <c r="F68" s="140">
        <v>212200</v>
      </c>
      <c r="G68" s="140">
        <f>D68*F68</f>
        <v>636600</v>
      </c>
      <c r="H68" s="129"/>
      <c r="I68" s="159" t="s">
        <v>67</v>
      </c>
      <c r="J68" s="160" t="s">
        <v>67</v>
      </c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29"/>
      <c r="AM68" s="129"/>
      <c r="AN68" s="129"/>
      <c r="AO68" s="129"/>
      <c r="AP68" s="129"/>
      <c r="AQ68" s="129"/>
      <c r="AR68" s="129"/>
      <c r="AS68" s="129"/>
      <c r="AT68" s="129"/>
      <c r="AU68" s="129"/>
      <c r="AV68" s="129"/>
      <c r="AW68" s="129"/>
      <c r="AX68" s="129"/>
      <c r="AY68" s="129"/>
      <c r="AZ68" s="129"/>
      <c r="BA68" s="129"/>
      <c r="BB68" s="129"/>
      <c r="BC68" s="129"/>
      <c r="BD68" s="129"/>
      <c r="BE68" s="129"/>
      <c r="BF68" s="129"/>
      <c r="BG68" s="129"/>
      <c r="BH68" s="129"/>
      <c r="BI68" s="129"/>
      <c r="BJ68" s="129"/>
      <c r="BK68" s="129"/>
      <c r="BL68" s="129"/>
      <c r="BM68" s="129"/>
      <c r="BN68" s="129"/>
      <c r="BO68" s="129"/>
      <c r="BP68" s="129"/>
      <c r="BQ68" s="129"/>
      <c r="BR68" s="129"/>
      <c r="BS68" s="129"/>
      <c r="BT68" s="129"/>
      <c r="BU68" s="129"/>
      <c r="BV68" s="129"/>
      <c r="BW68" s="129"/>
      <c r="BX68" s="129"/>
      <c r="BY68" s="129"/>
      <c r="BZ68" s="129"/>
      <c r="CA68" s="129"/>
      <c r="CB68" s="129"/>
      <c r="CC68" s="129"/>
      <c r="CD68" s="129"/>
      <c r="CE68" s="129"/>
      <c r="CF68" s="129"/>
      <c r="CG68" s="129"/>
      <c r="CH68" s="129"/>
      <c r="CI68" s="129"/>
      <c r="CJ68" s="129"/>
      <c r="CK68" s="129"/>
      <c r="CL68" s="129"/>
      <c r="CM68" s="129"/>
      <c r="CN68" s="129"/>
      <c r="CO68" s="129"/>
      <c r="CP68" s="129"/>
      <c r="CQ68" s="129"/>
      <c r="CR68" s="129"/>
      <c r="CS68" s="129"/>
      <c r="CT68" s="129"/>
      <c r="CU68" s="129"/>
      <c r="CV68" s="129"/>
      <c r="CW68" s="129"/>
      <c r="CX68" s="129"/>
      <c r="CY68" s="129"/>
      <c r="CZ68" s="129"/>
      <c r="DA68" s="129"/>
      <c r="DB68" s="129"/>
      <c r="DC68" s="129"/>
      <c r="DD68" s="129"/>
      <c r="DE68" s="129"/>
      <c r="DF68" s="129"/>
      <c r="DG68" s="129"/>
      <c r="DH68" s="129"/>
      <c r="DI68" s="129"/>
      <c r="DJ68" s="129"/>
      <c r="DK68" s="129"/>
      <c r="DL68" s="129"/>
      <c r="DM68" s="129"/>
      <c r="DN68" s="129"/>
      <c r="DO68" s="129"/>
      <c r="DP68" s="129"/>
      <c r="DQ68" s="129"/>
      <c r="DR68" s="129"/>
      <c r="DS68" s="129"/>
      <c r="DT68" s="129"/>
      <c r="DU68" s="129"/>
      <c r="DV68" s="129"/>
      <c r="DW68" s="129"/>
      <c r="DX68" s="129"/>
      <c r="DY68" s="129"/>
      <c r="DZ68" s="129"/>
      <c r="EA68" s="129"/>
      <c r="EB68" s="129"/>
      <c r="EC68" s="129"/>
      <c r="ED68" s="129"/>
      <c r="EE68" s="129"/>
      <c r="EF68" s="129"/>
      <c r="EG68" s="129"/>
      <c r="EH68" s="129"/>
      <c r="EI68" s="129"/>
      <c r="EJ68" s="129"/>
      <c r="EK68" s="129"/>
      <c r="EL68" s="129"/>
      <c r="EM68" s="129"/>
      <c r="EN68" s="129"/>
      <c r="EO68" s="129"/>
      <c r="EP68" s="129"/>
      <c r="EQ68" s="129"/>
      <c r="ER68" s="129"/>
      <c r="ES68" s="129"/>
      <c r="ET68" s="129"/>
      <c r="EU68" s="129"/>
      <c r="EV68" s="129"/>
      <c r="EW68" s="129"/>
      <c r="EX68" s="129"/>
      <c r="EY68" s="129"/>
      <c r="EZ68" s="129"/>
      <c r="FA68" s="129"/>
      <c r="FB68" s="129"/>
      <c r="FC68" s="129"/>
      <c r="FD68" s="129"/>
      <c r="FE68" s="129"/>
      <c r="FF68" s="129"/>
      <c r="FG68" s="129"/>
      <c r="FH68" s="129"/>
      <c r="FI68" s="129"/>
      <c r="FJ68" s="129"/>
      <c r="FK68" s="129"/>
      <c r="FL68" s="129"/>
      <c r="FM68" s="129"/>
      <c r="FN68" s="129"/>
      <c r="FO68" s="129"/>
      <c r="FP68" s="129"/>
      <c r="FQ68" s="129"/>
      <c r="FR68" s="129"/>
      <c r="FS68" s="129"/>
      <c r="FT68" s="129"/>
      <c r="FU68" s="129"/>
      <c r="FV68" s="129"/>
      <c r="FW68" s="129"/>
      <c r="FX68" s="129"/>
      <c r="FY68" s="129"/>
      <c r="FZ68" s="129"/>
      <c r="GA68" s="129"/>
      <c r="GB68" s="129"/>
      <c r="GC68" s="129"/>
      <c r="GD68" s="129"/>
      <c r="GE68" s="129"/>
      <c r="GF68" s="129"/>
      <c r="GG68" s="129"/>
      <c r="GH68" s="129"/>
      <c r="GI68" s="129"/>
      <c r="GJ68" s="129"/>
      <c r="GK68" s="129"/>
      <c r="GL68" s="129"/>
      <c r="GM68" s="129"/>
      <c r="GN68" s="129"/>
      <c r="GO68" s="129"/>
      <c r="GP68" s="129"/>
      <c r="GQ68" s="129"/>
      <c r="GR68" s="129"/>
      <c r="GS68" s="129"/>
      <c r="GT68" s="129"/>
      <c r="GU68" s="129"/>
      <c r="GV68" s="129"/>
      <c r="GW68" s="129"/>
      <c r="GX68" s="129"/>
      <c r="GY68" s="129"/>
      <c r="GZ68" s="129"/>
      <c r="HA68" s="129"/>
      <c r="HB68" s="129"/>
      <c r="HC68" s="129"/>
      <c r="HD68" s="129"/>
      <c r="HE68" s="129"/>
      <c r="HF68" s="129"/>
      <c r="HG68" s="129"/>
      <c r="HH68" s="129"/>
      <c r="HI68" s="129"/>
      <c r="HJ68" s="129"/>
      <c r="HK68" s="129"/>
      <c r="HL68" s="129"/>
      <c r="HM68" s="129"/>
      <c r="HN68" s="129"/>
      <c r="HO68" s="129"/>
      <c r="HP68" s="129"/>
      <c r="HQ68" s="129"/>
      <c r="HR68" s="129"/>
      <c r="HS68" s="129"/>
      <c r="HT68" s="129"/>
      <c r="HU68" s="129"/>
      <c r="HV68" s="129"/>
      <c r="HW68" s="129"/>
      <c r="HX68" s="129"/>
      <c r="HY68" s="129"/>
      <c r="HZ68" s="129"/>
      <c r="IA68" s="129"/>
      <c r="IB68" s="129"/>
      <c r="IC68" s="129"/>
      <c r="ID68" s="129"/>
      <c r="IE68" s="129"/>
      <c r="IF68" s="129"/>
      <c r="IG68" s="129"/>
      <c r="IH68" s="129"/>
      <c r="II68" s="129"/>
      <c r="IJ68" s="129"/>
      <c r="IK68" s="129"/>
      <c r="IL68" s="129"/>
    </row>
    <row r="69" spans="1:246" ht="13.5" customHeight="1" x14ac:dyDescent="0.25">
      <c r="A69" s="5"/>
      <c r="B69" s="40" t="s">
        <v>36</v>
      </c>
      <c r="C69" s="41"/>
      <c r="D69" s="41"/>
      <c r="E69" s="41"/>
      <c r="F69" s="41"/>
      <c r="G69" s="88">
        <f>SUM(G67)</f>
        <v>1749000</v>
      </c>
    </row>
    <row r="70" spans="1:246" ht="12" customHeight="1" x14ac:dyDescent="0.25">
      <c r="A70" s="2"/>
      <c r="B70" s="51"/>
      <c r="C70" s="51"/>
      <c r="D70" s="89"/>
      <c r="E70" s="89"/>
      <c r="F70" s="90"/>
      <c r="G70" s="90"/>
    </row>
    <row r="71" spans="1:246" ht="12" customHeight="1" x14ac:dyDescent="0.25">
      <c r="A71" s="48"/>
      <c r="B71" s="52" t="s">
        <v>37</v>
      </c>
      <c r="C71" s="53"/>
      <c r="D71" s="91"/>
      <c r="E71" s="91"/>
      <c r="F71" s="91"/>
      <c r="G71" s="92">
        <f>G32+G37+G47+G63+G69</f>
        <v>8238908.2850000001</v>
      </c>
    </row>
    <row r="72" spans="1:246" ht="12" customHeight="1" x14ac:dyDescent="0.25">
      <c r="A72" s="48"/>
      <c r="B72" s="54" t="s">
        <v>38</v>
      </c>
      <c r="C72" s="43"/>
      <c r="D72" s="93"/>
      <c r="E72" s="93"/>
      <c r="F72" s="93"/>
      <c r="G72" s="94">
        <f>G71*0.05</f>
        <v>411945.41425000003</v>
      </c>
    </row>
    <row r="73" spans="1:246" ht="12" customHeight="1" x14ac:dyDescent="0.25">
      <c r="A73" s="48"/>
      <c r="B73" s="55" t="s">
        <v>39</v>
      </c>
      <c r="C73" s="42"/>
      <c r="D73" s="95"/>
      <c r="E73" s="95"/>
      <c r="F73" s="95"/>
      <c r="G73" s="96">
        <f>G72+G71</f>
        <v>8650853.6992499996</v>
      </c>
    </row>
    <row r="74" spans="1:246" ht="12" customHeight="1" x14ac:dyDescent="0.25">
      <c r="A74" s="48"/>
      <c r="B74" s="54" t="s">
        <v>40</v>
      </c>
      <c r="C74" s="43"/>
      <c r="D74" s="93"/>
      <c r="E74" s="93"/>
      <c r="F74" s="93"/>
      <c r="G74" s="94">
        <f>G12</f>
        <v>12600000</v>
      </c>
    </row>
    <row r="75" spans="1:246" ht="12" customHeight="1" x14ac:dyDescent="0.25">
      <c r="A75" s="48"/>
      <c r="B75" s="56" t="s">
        <v>41</v>
      </c>
      <c r="C75" s="57"/>
      <c r="D75" s="97"/>
      <c r="E75" s="97"/>
      <c r="F75" s="97"/>
      <c r="G75" s="98">
        <f>G74-G73</f>
        <v>3949146.3007500004</v>
      </c>
    </row>
    <row r="76" spans="1:246" ht="12" customHeight="1" x14ac:dyDescent="0.25">
      <c r="A76" s="48"/>
      <c r="B76" s="49" t="s">
        <v>42</v>
      </c>
      <c r="C76" s="50"/>
      <c r="D76" s="99"/>
      <c r="E76" s="99"/>
      <c r="F76" s="99"/>
      <c r="G76" s="100"/>
    </row>
    <row r="77" spans="1:246" ht="12.75" customHeight="1" thickBot="1" x14ac:dyDescent="0.3">
      <c r="A77" s="48"/>
      <c r="B77" s="58"/>
      <c r="C77" s="50"/>
      <c r="D77" s="99"/>
      <c r="E77" s="99"/>
      <c r="F77" s="99"/>
      <c r="G77" s="100"/>
    </row>
    <row r="78" spans="1:246" ht="12" customHeight="1" x14ac:dyDescent="0.25">
      <c r="A78" s="48"/>
      <c r="B78" s="65" t="s">
        <v>43</v>
      </c>
      <c r="C78" s="66"/>
      <c r="D78" s="101"/>
      <c r="E78" s="101"/>
      <c r="F78" s="102"/>
      <c r="G78" s="100"/>
    </row>
    <row r="79" spans="1:246" ht="12" customHeight="1" x14ac:dyDescent="0.25">
      <c r="A79" s="48"/>
      <c r="B79" s="67" t="s">
        <v>44</v>
      </c>
      <c r="C79" s="47"/>
      <c r="D79" s="103"/>
      <c r="E79" s="103"/>
      <c r="F79" s="104"/>
      <c r="G79" s="100"/>
    </row>
    <row r="80" spans="1:246" ht="12" customHeight="1" x14ac:dyDescent="0.25">
      <c r="A80" s="48"/>
      <c r="B80" s="67" t="s">
        <v>45</v>
      </c>
      <c r="C80" s="47"/>
      <c r="D80" s="103"/>
      <c r="E80" s="103"/>
      <c r="F80" s="104"/>
      <c r="G80" s="100"/>
    </row>
    <row r="81" spans="1:7" ht="12" customHeight="1" x14ac:dyDescent="0.25">
      <c r="A81" s="48"/>
      <c r="B81" s="67" t="s">
        <v>46</v>
      </c>
      <c r="C81" s="47"/>
      <c r="D81" s="103"/>
      <c r="E81" s="103"/>
      <c r="F81" s="104"/>
      <c r="G81" s="100"/>
    </row>
    <row r="82" spans="1:7" ht="12" customHeight="1" x14ac:dyDescent="0.25">
      <c r="A82" s="48"/>
      <c r="B82" s="67" t="s">
        <v>47</v>
      </c>
      <c r="C82" s="47"/>
      <c r="D82" s="103"/>
      <c r="E82" s="103"/>
      <c r="F82" s="104"/>
      <c r="G82" s="100"/>
    </row>
    <row r="83" spans="1:7" ht="12" customHeight="1" x14ac:dyDescent="0.25">
      <c r="A83" s="48"/>
      <c r="B83" s="67" t="s">
        <v>48</v>
      </c>
      <c r="C83" s="47"/>
      <c r="D83" s="103"/>
      <c r="E83" s="103"/>
      <c r="F83" s="104"/>
      <c r="G83" s="100"/>
    </row>
    <row r="84" spans="1:7" ht="12.75" customHeight="1" thickBot="1" x14ac:dyDescent="0.3">
      <c r="A84" s="48"/>
      <c r="B84" s="68" t="s">
        <v>49</v>
      </c>
      <c r="C84" s="69"/>
      <c r="D84" s="105"/>
      <c r="E84" s="105"/>
      <c r="F84" s="106"/>
      <c r="G84" s="100"/>
    </row>
    <row r="85" spans="1:7" ht="12.75" customHeight="1" thickBot="1" x14ac:dyDescent="0.3">
      <c r="A85" s="48"/>
      <c r="B85" s="63"/>
      <c r="C85" s="47"/>
      <c r="D85" s="103"/>
      <c r="E85" s="103"/>
      <c r="F85" s="103"/>
      <c r="G85" s="100"/>
    </row>
    <row r="86" spans="1:7" ht="15" customHeight="1" thickBot="1" x14ac:dyDescent="0.3">
      <c r="A86" s="48"/>
      <c r="B86" s="161" t="s">
        <v>50</v>
      </c>
      <c r="C86" s="162"/>
      <c r="D86" s="163"/>
      <c r="E86" s="107"/>
      <c r="F86" s="107"/>
      <c r="G86" s="100"/>
    </row>
    <row r="87" spans="1:7" ht="12" customHeight="1" x14ac:dyDescent="0.25">
      <c r="A87" s="48"/>
      <c r="B87" s="120" t="s">
        <v>35</v>
      </c>
      <c r="C87" s="121" t="s">
        <v>51</v>
      </c>
      <c r="D87" s="122" t="s">
        <v>52</v>
      </c>
      <c r="E87" s="107"/>
      <c r="F87" s="107"/>
      <c r="G87" s="100"/>
    </row>
    <row r="88" spans="1:7" ht="12" customHeight="1" x14ac:dyDescent="0.25">
      <c r="A88" s="48"/>
      <c r="B88" s="60" t="s">
        <v>53</v>
      </c>
      <c r="C88" s="44">
        <f>G32</f>
        <v>3510000</v>
      </c>
      <c r="D88" s="116">
        <f>(C88/C94)</f>
        <v>0.40574030286794766</v>
      </c>
      <c r="E88" s="107"/>
      <c r="F88" s="107"/>
      <c r="G88" s="100"/>
    </row>
    <row r="89" spans="1:7" ht="12" customHeight="1" x14ac:dyDescent="0.25">
      <c r="A89" s="48"/>
      <c r="B89" s="60" t="s">
        <v>54</v>
      </c>
      <c r="C89" s="45">
        <v>0</v>
      </c>
      <c r="D89" s="116">
        <v>0</v>
      </c>
      <c r="E89" s="107"/>
      <c r="F89" s="107"/>
      <c r="G89" s="100"/>
    </row>
    <row r="90" spans="1:7" ht="12" customHeight="1" x14ac:dyDescent="0.25">
      <c r="A90" s="48"/>
      <c r="B90" s="60" t="s">
        <v>55</v>
      </c>
      <c r="C90" s="44">
        <f>G47</f>
        <v>508128</v>
      </c>
      <c r="D90" s="116">
        <f>(C90/C94)</f>
        <v>5.8737324391932903E-2</v>
      </c>
      <c r="E90" s="107"/>
      <c r="F90" s="107"/>
      <c r="G90" s="100"/>
    </row>
    <row r="91" spans="1:7" ht="12" customHeight="1" x14ac:dyDescent="0.25">
      <c r="A91" s="48"/>
      <c r="B91" s="60" t="s">
        <v>29</v>
      </c>
      <c r="C91" s="44">
        <f>G63</f>
        <v>2471780.2849999997</v>
      </c>
      <c r="D91" s="116">
        <f>(C91/C94)</f>
        <v>0.2857267468543937</v>
      </c>
      <c r="E91" s="107"/>
      <c r="F91" s="107"/>
      <c r="G91" s="100"/>
    </row>
    <row r="92" spans="1:7" ht="12" customHeight="1" x14ac:dyDescent="0.25">
      <c r="A92" s="48"/>
      <c r="B92" s="60" t="s">
        <v>56</v>
      </c>
      <c r="C92" s="46">
        <f>G69</f>
        <v>1749000</v>
      </c>
      <c r="D92" s="116">
        <f>(C92/C94)</f>
        <v>0.20217657826667818</v>
      </c>
      <c r="E92" s="108"/>
      <c r="F92" s="108"/>
      <c r="G92" s="100"/>
    </row>
    <row r="93" spans="1:7" ht="12" customHeight="1" x14ac:dyDescent="0.25">
      <c r="A93" s="48"/>
      <c r="B93" s="60" t="s">
        <v>57</v>
      </c>
      <c r="C93" s="46">
        <f>G72</f>
        <v>411945.41425000003</v>
      </c>
      <c r="D93" s="116">
        <f>(C93/C94)</f>
        <v>4.7619047619047623E-2</v>
      </c>
      <c r="E93" s="108"/>
      <c r="F93" s="108"/>
      <c r="G93" s="100"/>
    </row>
    <row r="94" spans="1:7" ht="12.75" customHeight="1" thickBot="1" x14ac:dyDescent="0.3">
      <c r="A94" s="48"/>
      <c r="B94" s="61" t="s">
        <v>58</v>
      </c>
      <c r="C94" s="62">
        <f>SUM(C88:C93)</f>
        <v>8650853.6992499996</v>
      </c>
      <c r="D94" s="117">
        <f>SUM(D88:D93)</f>
        <v>1.0000000000000002</v>
      </c>
      <c r="E94" s="108"/>
      <c r="F94" s="108"/>
      <c r="G94" s="100"/>
    </row>
    <row r="95" spans="1:7" ht="12" customHeight="1" x14ac:dyDescent="0.25">
      <c r="A95" s="48"/>
      <c r="B95" s="58"/>
      <c r="C95" s="50"/>
      <c r="D95" s="99"/>
      <c r="E95" s="99"/>
      <c r="F95" s="99"/>
      <c r="G95" s="100"/>
    </row>
    <row r="96" spans="1:7" ht="12.75" customHeight="1" thickBot="1" x14ac:dyDescent="0.3">
      <c r="A96" s="48"/>
      <c r="B96" s="59"/>
      <c r="C96" s="50"/>
      <c r="D96" s="99"/>
      <c r="E96" s="99"/>
      <c r="F96" s="99"/>
      <c r="G96" s="100"/>
    </row>
    <row r="97" spans="1:7" ht="12" customHeight="1" thickBot="1" x14ac:dyDescent="0.3">
      <c r="A97" s="48"/>
      <c r="B97" s="161" t="s">
        <v>91</v>
      </c>
      <c r="C97" s="162"/>
      <c r="D97" s="162"/>
      <c r="E97" s="163"/>
      <c r="F97" s="108"/>
      <c r="G97" s="100"/>
    </row>
    <row r="98" spans="1:7" ht="12" customHeight="1" x14ac:dyDescent="0.25">
      <c r="A98" s="48"/>
      <c r="B98" s="70" t="s">
        <v>92</v>
      </c>
      <c r="C98" s="118">
        <v>40000</v>
      </c>
      <c r="D98" s="119">
        <v>45000</v>
      </c>
      <c r="E98" s="118">
        <v>50000</v>
      </c>
      <c r="F98" s="109"/>
      <c r="G98" s="110"/>
    </row>
    <row r="99" spans="1:7" ht="12.75" customHeight="1" thickBot="1" x14ac:dyDescent="0.3">
      <c r="A99" s="48"/>
      <c r="B99" s="61" t="s">
        <v>93</v>
      </c>
      <c r="C99" s="62">
        <f>(G73/C98)</f>
        <v>216.27134248125</v>
      </c>
      <c r="D99" s="62">
        <f>(G73/D98)</f>
        <v>192.24119331666665</v>
      </c>
      <c r="E99" s="71">
        <f>(G73/E98)</f>
        <v>173.017073985</v>
      </c>
      <c r="F99" s="109"/>
      <c r="G99" s="110"/>
    </row>
    <row r="100" spans="1:7" ht="15.6" customHeight="1" x14ac:dyDescent="0.25">
      <c r="A100" s="48"/>
      <c r="B100" s="64" t="s">
        <v>59</v>
      </c>
      <c r="C100" s="47"/>
      <c r="D100" s="103"/>
      <c r="E100" s="103"/>
      <c r="F100" s="103"/>
      <c r="G100" s="103"/>
    </row>
  </sheetData>
  <mergeCells count="11">
    <mergeCell ref="E9:F9"/>
    <mergeCell ref="E14:F14"/>
    <mergeCell ref="E15:F15"/>
    <mergeCell ref="B17:G17"/>
    <mergeCell ref="E12:F12"/>
    <mergeCell ref="B97:E97"/>
    <mergeCell ref="E13:F13"/>
    <mergeCell ref="E11:F11"/>
    <mergeCell ref="E10:F10"/>
    <mergeCell ref="B86:D86"/>
    <mergeCell ref="C49:E49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MILANESA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2022-06-17T18:11:17Z</dcterms:modified>
</cp:coreProperties>
</file>