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170" windowHeight="11520"/>
  </bookViews>
  <sheets>
    <sheet name="LECHUGA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4" i="1" l="1"/>
  <c r="C84" i="1"/>
  <c r="D84" i="1"/>
  <c r="C78" i="1"/>
  <c r="C77" i="1"/>
  <c r="C76" i="1"/>
  <c r="C75" i="1"/>
  <c r="C74" i="1"/>
  <c r="C73" i="1"/>
  <c r="G25" i="1" l="1"/>
  <c r="G21" i="1"/>
  <c r="G22" i="1"/>
  <c r="G23" i="1"/>
  <c r="G24" i="1"/>
  <c r="G26" i="1"/>
  <c r="G27" i="1"/>
  <c r="G33" i="1"/>
  <c r="G28" i="1" l="1"/>
  <c r="G46" i="1"/>
  <c r="C79" i="1" l="1"/>
  <c r="D76" i="1" s="1"/>
  <c r="G49" i="1"/>
  <c r="G47" i="1"/>
  <c r="G45" i="1"/>
  <c r="G43" i="1"/>
  <c r="G37" i="1"/>
  <c r="G12" i="1"/>
  <c r="G59" i="1" s="1"/>
  <c r="D73" i="1" l="1"/>
  <c r="D77" i="1"/>
  <c r="D78" i="1"/>
  <c r="D75" i="1"/>
  <c r="G50" i="1"/>
  <c r="G38" i="1"/>
  <c r="G56" i="1" l="1"/>
  <c r="G57" i="1" s="1"/>
  <c r="G58" i="1" s="1"/>
  <c r="D79" i="1"/>
  <c r="G60" i="1" l="1"/>
</calcChain>
</file>

<file path=xl/sharedStrings.xml><?xml version="1.0" encoding="utf-8"?>
<sst xmlns="http://schemas.openxmlformats.org/spreadsheetml/2006/main" count="141" uniqueCount="103">
  <si>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</si>
  <si>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</si>
  <si>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</si>
  <si>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</si>
  <si>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</si>
  <si>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</si>
  <si>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</si>
  <si>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</si>
  <si>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</si>
  <si>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</si>
  <si>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</si>
  <si>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</si>
  <si>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</si>
  <si>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Heladas - sequia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</si>
  <si>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</si>
  <si>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</si>
  <si>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</si>
  <si>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</si>
  <si>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</si>
  <si>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</si>
  <si>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</si>
  <si>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</si>
  <si>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</si>
  <si>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</si>
  <si>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</si>
  <si>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</si>
  <si>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</si>
  <si>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Octubre-Noviembre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</si>
  <si>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</si>
  <si>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</si>
  <si>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</si>
  <si>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</si>
  <si>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</si>
  <si>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</si>
  <si>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</si>
  <si>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</si>
  <si>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Urea Granulada</t>
  </si>
  <si>
    <t>Kg</t>
  </si>
  <si>
    <t>kg</t>
  </si>
  <si>
    <t>Lt.</t>
  </si>
  <si>
    <t>INSECTICIDAS</t>
  </si>
  <si>
    <t>Lorsban 4 E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</si>
  <si>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</si>
  <si>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</si>
  <si>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</si>
  <si>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</si>
  <si>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</si>
  <si>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</si>
  <si>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</si>
  <si>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</si>
  <si>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</si>
  <si>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</si>
  <si>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</si>
  <si>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</si>
  <si>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</si>
  <si>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</si>
  <si>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</si>
  <si>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</si>
  <si>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</si>
  <si>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</si>
  <si>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</si>
  <si>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</si>
  <si>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</si>
  <si>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</si>
  <si>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</si>
  <si>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</si>
  <si>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</si>
  <si>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</si>
  <si>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</si>
  <si>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</si>
  <si>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AYSEN</t>
  </si>
  <si>
    <t>PRECIO ESPERADO ($)</t>
  </si>
  <si>
    <t>CHILE CHICO</t>
  </si>
  <si>
    <t>MARZO</t>
  </si>
  <si>
    <t>AGOSTO</t>
  </si>
  <si>
    <t>KILOS</t>
  </si>
  <si>
    <t>ABRIL</t>
  </si>
  <si>
    <t>SFT</t>
  </si>
  <si>
    <t>LECHUGA</t>
  </si>
  <si>
    <t>GRAND RAPID</t>
  </si>
  <si>
    <t>LOCAL</t>
  </si>
  <si>
    <t>preparación de suelo</t>
  </si>
  <si>
    <t>agosto</t>
  </si>
  <si>
    <t>SIEMBRA</t>
  </si>
  <si>
    <t>1</t>
  </si>
  <si>
    <t>PLATABANDA</t>
  </si>
  <si>
    <t>2</t>
  </si>
  <si>
    <t>SEPTIEMBRE</t>
  </si>
  <si>
    <t>TRASPLANTE</t>
  </si>
  <si>
    <t>3</t>
  </si>
  <si>
    <t>TRASLADOS INTERNOS</t>
  </si>
  <si>
    <t>CONTROL DE MALEZAS</t>
  </si>
  <si>
    <t>REPOSICIÓN INVERNADEROS</t>
  </si>
  <si>
    <t>NOV-DICIEMBRE</t>
  </si>
  <si>
    <t xml:space="preserve">COSECHA </t>
  </si>
  <si>
    <t>GRAMOS</t>
  </si>
  <si>
    <t>MURIATO DE POTASIO</t>
  </si>
  <si>
    <t>RENDIMIENTO (100 M2.)</t>
  </si>
  <si>
    <t>COSTOS DIRECTOS DE PRODUCCIÓN POR 100 M2(INCLUYE IVA)</t>
  </si>
  <si>
    <t>OCT-MARZO de 2023</t>
  </si>
  <si>
    <t>18000</t>
  </si>
  <si>
    <t>Rendimiento (un/100m2)</t>
  </si>
  <si>
    <t>Costo unitario ($/un)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</si>
</sst>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.00&quot; &quot;;&quot;-&quot;* #,##0.00&quot; &quot;;&quot; &quot;* &quot;-&quot;??&quot; &quot;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5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center" wrapText="1"/>
    </xf>
    <xf numFmtId="0" fontId="4" fillId="2" borderId="19" xfId="0" applyNumberFormat="1" applyFont="1" applyFill="1" applyBorder="1" applyAlignment="1">
      <alignment wrapText="1"/>
    </xf>
    <xf numFmtId="49" fontId="4" fillId="2" borderId="19" xfId="0" applyNumberFormat="1" applyFont="1" applyFill="1" applyBorder="1" applyAlignment="1">
      <alignment horizontal="right" wrapText="1"/>
    </xf>
    <xf numFmtId="3" fontId="4" fillId="2" borderId="19" xfId="0" applyNumberFormat="1" applyFont="1" applyFill="1" applyBorder="1" applyAlignment="1">
      <alignment horizontal="right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8" fillId="2" borderId="6" xfId="0" applyNumberFormat="1" applyFont="1" applyFill="1" applyBorder="1" applyAlignment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 applyAlignment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 applyAlignment="1"/>
    <xf numFmtId="3" fontId="4" fillId="2" borderId="19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15" fillId="7" borderId="23" xfId="0" applyFont="1" applyFill="1" applyBorder="1" applyAlignment="1"/>
    <xf numFmtId="49" fontId="13" fillId="8" borderId="24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0" fontId="10" fillId="7" borderId="23" xfId="0" applyFont="1" applyFill="1" applyBorder="1" applyAlignment="1">
      <alignment vertical="center"/>
    </xf>
    <xf numFmtId="165" fontId="1" fillId="2" borderId="23" xfId="0" applyNumberFormat="1" applyFont="1" applyFill="1" applyBorder="1" applyAlignment="1">
      <alignment vertical="center"/>
    </xf>
    <xf numFmtId="165" fontId="17" fillId="2" borderId="23" xfId="0" applyNumberFormat="1" applyFont="1" applyFill="1" applyBorder="1" applyAlignment="1">
      <alignment vertical="center"/>
    </xf>
    <xf numFmtId="0" fontId="15" fillId="2" borderId="23" xfId="0" applyFont="1" applyFill="1" applyBorder="1" applyAlignment="1"/>
    <xf numFmtId="0" fontId="0" fillId="2" borderId="25" xfId="0" applyFont="1" applyFill="1" applyBorder="1" applyAlignment="1"/>
    <xf numFmtId="49" fontId="0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0" fontId="2" fillId="2" borderId="26" xfId="0" applyFont="1" applyFill="1" applyBorder="1" applyAlignment="1"/>
    <xf numFmtId="3" fontId="2" fillId="2" borderId="26" xfId="0" applyNumberFormat="1" applyFont="1" applyFill="1" applyBorder="1" applyAlignment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5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5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0" fillId="5" borderId="33" xfId="0" applyFont="1" applyFill="1" applyBorder="1" applyAlignment="1">
      <alignment vertical="center"/>
    </xf>
    <xf numFmtId="165" fontId="1" fillId="6" borderId="34" xfId="0" applyNumberFormat="1" applyFont="1" applyFill="1" applyBorder="1" applyAlignment="1">
      <alignment vertical="center"/>
    </xf>
    <xf numFmtId="0" fontId="0" fillId="2" borderId="23" xfId="0" applyFont="1" applyFill="1" applyBorder="1" applyAlignment="1">
      <alignment vertical="center"/>
    </xf>
    <xf numFmtId="0" fontId="16" fillId="2" borderId="23" xfId="0" applyFont="1" applyFill="1" applyBorder="1" applyAlignment="1">
      <alignment vertical="center"/>
    </xf>
    <xf numFmtId="49" fontId="13" fillId="8" borderId="35" xfId="0" applyNumberFormat="1" applyFont="1" applyFill="1" applyBorder="1" applyAlignment="1">
      <alignment vertical="center"/>
    </xf>
    <xf numFmtId="49" fontId="15" fillId="8" borderId="36" xfId="0" applyNumberFormat="1" applyFont="1" applyFill="1" applyBorder="1" applyAlignment="1"/>
    <xf numFmtId="49" fontId="13" fillId="2" borderId="37" xfId="0" applyNumberFormat="1" applyFont="1" applyFill="1" applyBorder="1" applyAlignment="1">
      <alignment vertical="center"/>
    </xf>
    <xf numFmtId="9" fontId="15" fillId="2" borderId="38" xfId="0" applyNumberFormat="1" applyFont="1" applyFill="1" applyBorder="1" applyAlignment="1"/>
    <xf numFmtId="49" fontId="13" fillId="8" borderId="39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9" fontId="13" fillId="8" borderId="41" xfId="0" applyNumberFormat="1" applyFont="1" applyFill="1" applyBorder="1" applyAlignment="1">
      <alignment vertical="center"/>
    </xf>
    <xf numFmtId="0" fontId="15" fillId="9" borderId="44" xfId="0" applyFont="1" applyFill="1" applyBorder="1" applyAlignment="1"/>
    <xf numFmtId="0" fontId="15" fillId="2" borderId="23" xfId="0" applyFont="1" applyFill="1" applyBorder="1" applyAlignment="1">
      <alignment vertical="center"/>
    </xf>
    <xf numFmtId="49" fontId="15" fillId="2" borderId="23" xfId="0" applyNumberFormat="1" applyFont="1" applyFill="1" applyBorder="1" applyAlignment="1">
      <alignment vertical="center"/>
    </xf>
    <xf numFmtId="49" fontId="13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 applyAlignment="1"/>
    <xf numFmtId="49" fontId="15" fillId="2" borderId="50" xfId="0" applyNumberFormat="1" applyFont="1" applyFill="1" applyBorder="1" applyAlignment="1">
      <alignment vertical="center"/>
    </xf>
    <xf numFmtId="0" fontId="15" fillId="2" borderId="51" xfId="0" applyFont="1" applyFill="1" applyBorder="1" applyAlignment="1"/>
    <xf numFmtId="0" fontId="15" fillId="2" borderId="52" xfId="0" applyFont="1" applyFill="1" applyBorder="1" applyAlignment="1"/>
    <xf numFmtId="0" fontId="13" fillId="7" borderId="23" xfId="0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49" fontId="18" fillId="9" borderId="23" xfId="0" applyNumberFormat="1" applyFont="1" applyFill="1" applyBorder="1" applyAlignment="1">
      <alignment vertical="center"/>
    </xf>
    <xf numFmtId="0" fontId="10" fillId="9" borderId="23" xfId="0" applyFont="1" applyFill="1" applyBorder="1" applyAlignment="1">
      <alignment vertical="center"/>
    </xf>
    <xf numFmtId="0" fontId="10" fillId="9" borderId="53" xfId="0" applyFont="1" applyFill="1" applyBorder="1" applyAlignment="1">
      <alignment vertical="center"/>
    </xf>
    <xf numFmtId="49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0" fontId="13" fillId="8" borderId="56" xfId="0" applyNumberFormat="1" applyFont="1" applyFill="1" applyBorder="1" applyAlignment="1">
      <alignment vertical="center"/>
    </xf>
    <xf numFmtId="166" fontId="13" fillId="8" borderId="41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/>
    <xf numFmtId="49" fontId="19" fillId="10" borderId="6" xfId="0" applyNumberFormat="1" applyFont="1" applyFill="1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horizontal="center" wrapText="1"/>
    </xf>
    <xf numFmtId="49" fontId="18" fillId="9" borderId="42" xfId="0" applyNumberFormat="1" applyFont="1" applyFill="1" applyBorder="1" applyAlignment="1">
      <alignment vertical="center"/>
    </xf>
    <xf numFmtId="0" fontId="13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topLeftCell="A58" workbookViewId="0">
      <selection activeCell="J69" sqref="J69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78</v>
      </c>
      <c r="D9" s="8"/>
      <c r="E9" s="151" t="s">
        <v>97</v>
      </c>
      <c r="F9" s="152"/>
      <c r="G9" s="9">
        <v>1200</v>
      </c>
    </row>
    <row r="10" spans="1:7" ht="38.25" customHeight="1" x14ac:dyDescent="0.25">
      <c r="A10" s="5"/>
      <c r="B10" s="10" t="s">
        <v>1</v>
      </c>
      <c r="C10" s="11" t="s">
        <v>79</v>
      </c>
      <c r="D10" s="12"/>
      <c r="E10" s="149" t="s">
        <v>2</v>
      </c>
      <c r="F10" s="150"/>
      <c r="G10" s="13" t="s">
        <v>99</v>
      </c>
    </row>
    <row r="11" spans="1:7" ht="18" customHeight="1" x14ac:dyDescent="0.25">
      <c r="A11" s="5"/>
      <c r="B11" s="10" t="s">
        <v>3</v>
      </c>
      <c r="C11" s="13" t="s">
        <v>4</v>
      </c>
      <c r="D11" s="12"/>
      <c r="E11" s="149" t="s">
        <v>71</v>
      </c>
      <c r="F11" s="150"/>
      <c r="G11" s="14">
        <v>1000</v>
      </c>
    </row>
    <row r="12" spans="1:7" ht="11.25" customHeight="1" x14ac:dyDescent="0.25">
      <c r="A12" s="5"/>
      <c r="B12" s="10" t="s">
        <v>5</v>
      </c>
      <c r="C12" s="15" t="s">
        <v>70</v>
      </c>
      <c r="D12" s="12"/>
      <c r="E12" s="16" t="s">
        <v>6</v>
      </c>
      <c r="F12" s="17"/>
      <c r="G12" s="18">
        <f>(G9*G11)</f>
        <v>1200000</v>
      </c>
    </row>
    <row r="13" spans="1:7" ht="11.25" customHeight="1" x14ac:dyDescent="0.25">
      <c r="A13" s="5"/>
      <c r="B13" s="10" t="s">
        <v>7</v>
      </c>
      <c r="C13" s="13" t="s">
        <v>72</v>
      </c>
      <c r="D13" s="12"/>
      <c r="E13" s="149" t="s">
        <v>8</v>
      </c>
      <c r="F13" s="150"/>
      <c r="G13" s="13" t="s">
        <v>80</v>
      </c>
    </row>
    <row r="14" spans="1:7" ht="13.5" customHeight="1" x14ac:dyDescent="0.25">
      <c r="A14" s="5"/>
      <c r="B14" s="10" t="s">
        <v>9</v>
      </c>
      <c r="C14" s="13" t="s">
        <v>72</v>
      </c>
      <c r="D14" s="12"/>
      <c r="E14" s="149" t="s">
        <v>10</v>
      </c>
      <c r="F14" s="150"/>
      <c r="G14" s="13" t="s">
        <v>99</v>
      </c>
    </row>
    <row r="15" spans="1:7" ht="25.5" customHeight="1" x14ac:dyDescent="0.25">
      <c r="A15" s="5"/>
      <c r="B15" s="10" t="s">
        <v>11</v>
      </c>
      <c r="C15" s="19">
        <v>44718</v>
      </c>
      <c r="D15" s="12"/>
      <c r="E15" s="153" t="s">
        <v>12</v>
      </c>
      <c r="F15" s="154"/>
      <c r="G15" s="15" t="s">
        <v>13</v>
      </c>
    </row>
    <row r="16" spans="1:7" ht="12" customHeight="1" x14ac:dyDescent="0.25">
      <c r="A16" s="2"/>
      <c r="B16" s="20"/>
      <c r="C16" s="21"/>
      <c r="D16" s="22"/>
      <c r="E16" s="23"/>
      <c r="F16" s="23"/>
      <c r="G16" s="24"/>
    </row>
    <row r="17" spans="1:7" ht="12" customHeight="1" x14ac:dyDescent="0.25">
      <c r="A17" s="25"/>
      <c r="B17" s="155" t="s">
        <v>98</v>
      </c>
      <c r="C17" s="156"/>
      <c r="D17" s="156"/>
      <c r="E17" s="156"/>
      <c r="F17" s="156"/>
      <c r="G17" s="156"/>
    </row>
    <row r="18" spans="1:7" ht="12" customHeight="1" x14ac:dyDescent="0.25">
      <c r="A18" s="2"/>
      <c r="B18" s="26"/>
      <c r="C18" s="27"/>
      <c r="D18" s="27"/>
      <c r="E18" s="27"/>
      <c r="F18" s="28"/>
      <c r="G18" s="28"/>
    </row>
    <row r="19" spans="1:7" ht="12" customHeight="1" x14ac:dyDescent="0.25">
      <c r="A19" s="5"/>
      <c r="B19" s="29" t="s">
        <v>14</v>
      </c>
      <c r="C19" s="30"/>
      <c r="D19" s="31"/>
      <c r="E19" s="31"/>
      <c r="F19" s="31"/>
      <c r="G19" s="31"/>
    </row>
    <row r="20" spans="1:7" ht="24" customHeight="1" x14ac:dyDescent="0.25">
      <c r="A20" s="25"/>
      <c r="B20" s="32" t="s">
        <v>15</v>
      </c>
      <c r="C20" s="32" t="s">
        <v>16</v>
      </c>
      <c r="D20" s="32" t="s">
        <v>17</v>
      </c>
      <c r="E20" s="32" t="s">
        <v>18</v>
      </c>
      <c r="F20" s="32" t="s">
        <v>19</v>
      </c>
      <c r="G20" s="32" t="s">
        <v>20</v>
      </c>
    </row>
    <row r="21" spans="1:7" ht="12.75" customHeight="1" x14ac:dyDescent="0.25">
      <c r="A21" s="25"/>
      <c r="B21" s="144" t="s">
        <v>83</v>
      </c>
      <c r="C21" s="144" t="s">
        <v>21</v>
      </c>
      <c r="D21" s="144" t="s">
        <v>84</v>
      </c>
      <c r="E21" s="144" t="s">
        <v>74</v>
      </c>
      <c r="F21" s="144" t="s">
        <v>100</v>
      </c>
      <c r="G21" s="145">
        <f t="shared" ref="G21:G23" si="0">(D21*F21)</f>
        <v>18000</v>
      </c>
    </row>
    <row r="22" spans="1:7" ht="25.5" customHeight="1" x14ac:dyDescent="0.25">
      <c r="A22" s="25"/>
      <c r="B22" s="144" t="s">
        <v>85</v>
      </c>
      <c r="C22" s="144" t="s">
        <v>21</v>
      </c>
      <c r="D22" s="144" t="s">
        <v>86</v>
      </c>
      <c r="E22" s="144" t="s">
        <v>87</v>
      </c>
      <c r="F22" s="144" t="s">
        <v>100</v>
      </c>
      <c r="G22" s="145">
        <f t="shared" si="0"/>
        <v>36000</v>
      </c>
    </row>
    <row r="23" spans="1:7" ht="12.75" customHeight="1" x14ac:dyDescent="0.25">
      <c r="A23" s="25"/>
      <c r="B23" s="144" t="s">
        <v>88</v>
      </c>
      <c r="C23" s="144" t="s">
        <v>21</v>
      </c>
      <c r="D23" s="144" t="s">
        <v>89</v>
      </c>
      <c r="E23" s="144" t="s">
        <v>87</v>
      </c>
      <c r="F23" s="144" t="s">
        <v>100</v>
      </c>
      <c r="G23" s="145">
        <f t="shared" si="0"/>
        <v>54000</v>
      </c>
    </row>
    <row r="24" spans="1:7" ht="12.75" customHeight="1" x14ac:dyDescent="0.25">
      <c r="A24" s="25"/>
      <c r="B24" s="33" t="s">
        <v>90</v>
      </c>
      <c r="C24" s="33" t="s">
        <v>21</v>
      </c>
      <c r="D24" s="146">
        <v>1</v>
      </c>
      <c r="E24" s="33" t="s">
        <v>73</v>
      </c>
      <c r="F24" s="145">
        <v>18000</v>
      </c>
      <c r="G24" s="145">
        <f>(D24*F24)</f>
        <v>18000</v>
      </c>
    </row>
    <row r="25" spans="1:7" ht="12.75" customHeight="1" x14ac:dyDescent="0.25">
      <c r="A25" s="96"/>
      <c r="B25" s="33" t="s">
        <v>92</v>
      </c>
      <c r="C25" s="33" t="s">
        <v>21</v>
      </c>
      <c r="D25" s="146">
        <v>5</v>
      </c>
      <c r="E25" s="33" t="s">
        <v>74</v>
      </c>
      <c r="F25" s="145">
        <v>18000</v>
      </c>
      <c r="G25" s="145">
        <f>(D25*F25)</f>
        <v>90000</v>
      </c>
    </row>
    <row r="26" spans="1:7" ht="12" customHeight="1" x14ac:dyDescent="0.25">
      <c r="A26" s="2"/>
      <c r="B26" s="33" t="s">
        <v>91</v>
      </c>
      <c r="C26" s="33" t="s">
        <v>21</v>
      </c>
      <c r="D26" s="146">
        <v>4</v>
      </c>
      <c r="E26" s="33" t="s">
        <v>93</v>
      </c>
      <c r="F26" s="145">
        <v>18000</v>
      </c>
      <c r="G26" s="145">
        <f>(D26*F26)</f>
        <v>72000</v>
      </c>
    </row>
    <row r="27" spans="1:7" ht="12" customHeight="1" x14ac:dyDescent="0.25">
      <c r="A27" s="5"/>
      <c r="B27" s="33" t="s">
        <v>94</v>
      </c>
      <c r="C27" s="33" t="s">
        <v>21</v>
      </c>
      <c r="D27" s="146">
        <v>6</v>
      </c>
      <c r="E27" s="33" t="s">
        <v>93</v>
      </c>
      <c r="F27" s="145">
        <v>18000</v>
      </c>
      <c r="G27" s="145">
        <f>(D27*F27)</f>
        <v>108000</v>
      </c>
    </row>
    <row r="28" spans="1:7" ht="24" customHeight="1" x14ac:dyDescent="0.25">
      <c r="A28" s="5"/>
      <c r="B28" s="34" t="s">
        <v>22</v>
      </c>
      <c r="C28" s="35"/>
      <c r="D28" s="35"/>
      <c r="E28" s="35"/>
      <c r="F28" s="36"/>
      <c r="G28" s="37">
        <f>SUM(G24:G27)</f>
        <v>288000</v>
      </c>
    </row>
    <row r="29" spans="1:7" ht="12" customHeight="1" x14ac:dyDescent="0.25">
      <c r="A29" s="5"/>
      <c r="B29" s="26"/>
      <c r="C29" s="28"/>
      <c r="D29" s="28"/>
      <c r="E29" s="28"/>
      <c r="F29" s="38"/>
      <c r="G29" s="38"/>
    </row>
    <row r="30" spans="1:7" ht="12" customHeight="1" x14ac:dyDescent="0.25">
      <c r="A30" s="5"/>
      <c r="B30" s="39" t="s">
        <v>23</v>
      </c>
      <c r="C30" s="40"/>
      <c r="D30" s="41"/>
      <c r="E30" s="41"/>
      <c r="F30" s="42"/>
      <c r="G30" s="42"/>
    </row>
    <row r="31" spans="1:7" ht="12" customHeight="1" x14ac:dyDescent="0.25">
      <c r="A31" s="2"/>
      <c r="B31" s="43" t="s">
        <v>15</v>
      </c>
      <c r="C31" s="44" t="s">
        <v>16</v>
      </c>
      <c r="D31" s="44" t="s">
        <v>17</v>
      </c>
      <c r="E31" s="43" t="s">
        <v>18</v>
      </c>
      <c r="F31" s="44" t="s">
        <v>19</v>
      </c>
      <c r="G31" s="43" t="s">
        <v>20</v>
      </c>
    </row>
    <row r="32" spans="1:7" ht="12" customHeight="1" x14ac:dyDescent="0.25">
      <c r="A32" s="5"/>
      <c r="B32" s="45"/>
      <c r="C32" s="46"/>
      <c r="D32" s="46"/>
      <c r="E32" s="46"/>
      <c r="F32" s="141"/>
      <c r="G32" s="141"/>
    </row>
    <row r="33" spans="1:7" ht="24" customHeight="1" x14ac:dyDescent="0.25">
      <c r="A33" s="5"/>
      <c r="B33" s="47" t="s">
        <v>24</v>
      </c>
      <c r="C33" s="48"/>
      <c r="D33" s="48"/>
      <c r="E33" s="48"/>
      <c r="F33" s="49"/>
      <c r="G33" s="142">
        <f>SUM(G32)</f>
        <v>0</v>
      </c>
    </row>
    <row r="34" spans="1:7" ht="12.75" customHeight="1" x14ac:dyDescent="0.25">
      <c r="A34" s="25"/>
      <c r="B34" s="50"/>
      <c r="C34" s="51"/>
      <c r="D34" s="51"/>
      <c r="E34" s="51"/>
      <c r="F34" s="52"/>
      <c r="G34" s="52"/>
    </row>
    <row r="35" spans="1:7" ht="12.75" customHeight="1" x14ac:dyDescent="0.25">
      <c r="A35" s="25"/>
      <c r="B35" s="39" t="s">
        <v>25</v>
      </c>
      <c r="C35" s="40"/>
      <c r="D35" s="41"/>
      <c r="E35" s="41"/>
      <c r="F35" s="42"/>
      <c r="G35" s="42"/>
    </row>
    <row r="36" spans="1:7" ht="12.75" customHeight="1" x14ac:dyDescent="0.25">
      <c r="A36" s="25"/>
      <c r="B36" s="53" t="s">
        <v>15</v>
      </c>
      <c r="C36" s="53" t="s">
        <v>16</v>
      </c>
      <c r="D36" s="53" t="s">
        <v>17</v>
      </c>
      <c r="E36" s="53" t="s">
        <v>18</v>
      </c>
      <c r="F36" s="54" t="s">
        <v>19</v>
      </c>
      <c r="G36" s="53" t="s">
        <v>20</v>
      </c>
    </row>
    <row r="37" spans="1:7" ht="12.75" customHeight="1" x14ac:dyDescent="0.25">
      <c r="A37" s="25"/>
      <c r="B37" s="55" t="s">
        <v>81</v>
      </c>
      <c r="C37" s="56" t="s">
        <v>26</v>
      </c>
      <c r="D37" s="57">
        <v>1</v>
      </c>
      <c r="E37" s="58" t="s">
        <v>82</v>
      </c>
      <c r="F37" s="59">
        <v>200000</v>
      </c>
      <c r="G37" s="59">
        <f t="shared" ref="G37" si="1">(D37*F37)</f>
        <v>200000</v>
      </c>
    </row>
    <row r="38" spans="1:7" ht="12.75" customHeight="1" x14ac:dyDescent="0.25">
      <c r="A38" s="25"/>
      <c r="B38" s="60" t="s">
        <v>28</v>
      </c>
      <c r="C38" s="61"/>
      <c r="D38" s="61"/>
      <c r="E38" s="61"/>
      <c r="F38" s="62"/>
      <c r="G38" s="63">
        <f>SUM(G37:G37)</f>
        <v>200000</v>
      </c>
    </row>
    <row r="39" spans="1:7" ht="12.75" customHeight="1" x14ac:dyDescent="0.25">
      <c r="A39" s="25"/>
      <c r="B39" s="50"/>
      <c r="C39" s="51"/>
      <c r="D39" s="51"/>
      <c r="E39" s="51"/>
      <c r="F39" s="52"/>
      <c r="G39" s="52"/>
    </row>
    <row r="40" spans="1:7" ht="25.5" customHeight="1" x14ac:dyDescent="0.25">
      <c r="A40" s="25"/>
      <c r="B40" s="39" t="s">
        <v>29</v>
      </c>
      <c r="C40" s="40"/>
      <c r="D40" s="41"/>
      <c r="E40" s="41"/>
      <c r="F40" s="42"/>
      <c r="G40" s="42"/>
    </row>
    <row r="41" spans="1:7" ht="25.5" customHeight="1" x14ac:dyDescent="0.25">
      <c r="A41" s="25"/>
      <c r="B41" s="54" t="s">
        <v>30</v>
      </c>
      <c r="C41" s="54" t="s">
        <v>31</v>
      </c>
      <c r="D41" s="54" t="s">
        <v>32</v>
      </c>
      <c r="E41" s="54" t="s">
        <v>18</v>
      </c>
      <c r="F41" s="54" t="s">
        <v>19</v>
      </c>
      <c r="G41" s="54" t="s">
        <v>20</v>
      </c>
    </row>
    <row r="42" spans="1:7" ht="25.5" customHeight="1" x14ac:dyDescent="0.25">
      <c r="A42" s="25"/>
      <c r="B42" s="64" t="s">
        <v>33</v>
      </c>
      <c r="C42" s="65"/>
      <c r="D42" s="65"/>
      <c r="E42" s="65"/>
      <c r="F42" s="65"/>
      <c r="G42" s="65"/>
    </row>
    <row r="43" spans="1:7" ht="12.75" customHeight="1" x14ac:dyDescent="0.25">
      <c r="A43" s="25"/>
      <c r="B43" s="16" t="s">
        <v>34</v>
      </c>
      <c r="C43" s="66" t="s">
        <v>95</v>
      </c>
      <c r="D43" s="67">
        <v>100</v>
      </c>
      <c r="E43" s="66" t="s">
        <v>76</v>
      </c>
      <c r="F43" s="68">
        <v>230</v>
      </c>
      <c r="G43" s="68">
        <f>(D43*F43)</f>
        <v>23000</v>
      </c>
    </row>
    <row r="44" spans="1:7" ht="12.75" customHeight="1" x14ac:dyDescent="0.25">
      <c r="A44" s="25"/>
      <c r="B44" s="69" t="s">
        <v>35</v>
      </c>
      <c r="C44" s="70"/>
      <c r="D44" s="17"/>
      <c r="E44" s="70"/>
      <c r="F44" s="68"/>
      <c r="G44" s="68"/>
    </row>
    <row r="45" spans="1:7" ht="12.75" customHeight="1" x14ac:dyDescent="0.25">
      <c r="A45" s="25"/>
      <c r="B45" s="16" t="s">
        <v>36</v>
      </c>
      <c r="C45" s="66" t="s">
        <v>37</v>
      </c>
      <c r="D45" s="67">
        <v>25</v>
      </c>
      <c r="E45" s="66" t="s">
        <v>87</v>
      </c>
      <c r="F45" s="68">
        <v>1606</v>
      </c>
      <c r="G45" s="68">
        <f>(D45*F45)</f>
        <v>40150</v>
      </c>
    </row>
    <row r="46" spans="1:7" ht="25.5" customHeight="1" x14ac:dyDescent="0.25">
      <c r="A46" s="25"/>
      <c r="B46" s="143" t="s">
        <v>96</v>
      </c>
      <c r="C46" s="66" t="s">
        <v>75</v>
      </c>
      <c r="D46" s="67">
        <v>25</v>
      </c>
      <c r="E46" s="66" t="s">
        <v>87</v>
      </c>
      <c r="F46" s="68">
        <v>1487</v>
      </c>
      <c r="G46" s="68">
        <f>(D46*F46)</f>
        <v>37175</v>
      </c>
    </row>
    <row r="47" spans="1:7" ht="12.75" customHeight="1" x14ac:dyDescent="0.25">
      <c r="A47" s="25"/>
      <c r="B47" s="16" t="s">
        <v>77</v>
      </c>
      <c r="C47" s="66" t="s">
        <v>38</v>
      </c>
      <c r="D47" s="67">
        <v>25</v>
      </c>
      <c r="E47" s="66" t="s">
        <v>27</v>
      </c>
      <c r="F47" s="68">
        <v>1487</v>
      </c>
      <c r="G47" s="68">
        <f>(D47*F47)</f>
        <v>37175</v>
      </c>
    </row>
    <row r="48" spans="1:7" ht="12.75" customHeight="1" x14ac:dyDescent="0.25">
      <c r="A48" s="5"/>
      <c r="B48" s="69" t="s">
        <v>40</v>
      </c>
      <c r="C48" s="70"/>
      <c r="D48" s="17"/>
      <c r="E48" s="70"/>
      <c r="F48" s="68"/>
      <c r="G48" s="68"/>
    </row>
    <row r="49" spans="1:11" ht="12" customHeight="1" x14ac:dyDescent="0.25">
      <c r="A49" s="2"/>
      <c r="B49" s="71" t="s">
        <v>41</v>
      </c>
      <c r="C49" s="72" t="s">
        <v>39</v>
      </c>
      <c r="D49" s="73">
        <v>4</v>
      </c>
      <c r="E49" s="72" t="s">
        <v>27</v>
      </c>
      <c r="F49" s="74">
        <v>3400</v>
      </c>
      <c r="G49" s="74">
        <f>(D49*F49)</f>
        <v>13600</v>
      </c>
    </row>
    <row r="50" spans="1:11" ht="12" customHeight="1" x14ac:dyDescent="0.25">
      <c r="A50" s="5"/>
      <c r="B50" s="75" t="s">
        <v>42</v>
      </c>
      <c r="C50" s="76"/>
      <c r="D50" s="76"/>
      <c r="E50" s="76"/>
      <c r="F50" s="77"/>
      <c r="G50" s="78">
        <f>SUM(G42:G49)</f>
        <v>151100</v>
      </c>
    </row>
    <row r="51" spans="1:11" ht="12" customHeight="1" x14ac:dyDescent="0.25">
      <c r="A51" s="5"/>
      <c r="B51" s="50"/>
      <c r="C51" s="51"/>
      <c r="D51" s="51"/>
      <c r="E51" s="79"/>
      <c r="F51" s="52"/>
      <c r="G51" s="52"/>
    </row>
    <row r="52" spans="1:11" ht="24" customHeight="1" x14ac:dyDescent="0.25">
      <c r="A52" s="5"/>
      <c r="B52" s="39" t="s">
        <v>43</v>
      </c>
      <c r="C52" s="40"/>
      <c r="D52" s="41"/>
      <c r="E52" s="41"/>
      <c r="F52" s="42"/>
      <c r="G52" s="42"/>
      <c r="K52" s="140"/>
    </row>
    <row r="53" spans="1:11" ht="12.75" customHeight="1" x14ac:dyDescent="0.25">
      <c r="A53" s="25"/>
      <c r="B53" s="53" t="s">
        <v>44</v>
      </c>
      <c r="C53" s="54" t="s">
        <v>31</v>
      </c>
      <c r="D53" s="54" t="s">
        <v>32</v>
      </c>
      <c r="E53" s="53" t="s">
        <v>18</v>
      </c>
      <c r="F53" s="54" t="s">
        <v>19</v>
      </c>
      <c r="G53" s="53" t="s">
        <v>20</v>
      </c>
      <c r="K53" s="140"/>
    </row>
    <row r="54" spans="1:11" ht="12.75" customHeight="1" x14ac:dyDescent="0.25">
      <c r="A54" s="25"/>
      <c r="B54" s="80" t="s">
        <v>45</v>
      </c>
      <c r="C54" s="81"/>
      <c r="D54" s="81"/>
      <c r="E54" s="81"/>
      <c r="F54" s="82"/>
      <c r="G54" s="83"/>
    </row>
    <row r="55" spans="1:11" ht="12.75" customHeight="1" x14ac:dyDescent="0.25">
      <c r="A55" s="25"/>
      <c r="B55" s="99"/>
      <c r="C55" s="99"/>
      <c r="D55" s="99"/>
      <c r="E55" s="99"/>
      <c r="F55" s="100"/>
      <c r="G55" s="100"/>
    </row>
    <row r="56" spans="1:11" ht="12.75" customHeight="1" x14ac:dyDescent="0.25">
      <c r="A56" s="25"/>
      <c r="B56" s="101" t="s">
        <v>46</v>
      </c>
      <c r="C56" s="102"/>
      <c r="D56" s="102"/>
      <c r="E56" s="102"/>
      <c r="F56" s="102"/>
      <c r="G56" s="103">
        <f>G28+G33+G38+G50+G54</f>
        <v>639100</v>
      </c>
    </row>
    <row r="57" spans="1:11" ht="12.75" customHeight="1" x14ac:dyDescent="0.25">
      <c r="A57" s="25"/>
      <c r="B57" s="104" t="s">
        <v>47</v>
      </c>
      <c r="C57" s="85"/>
      <c r="D57" s="85"/>
      <c r="E57" s="85"/>
      <c r="F57" s="85"/>
      <c r="G57" s="105">
        <f>G56*0.05</f>
        <v>31955</v>
      </c>
    </row>
    <row r="58" spans="1:11" ht="12.75" customHeight="1" x14ac:dyDescent="0.25">
      <c r="A58" s="25"/>
      <c r="B58" s="106" t="s">
        <v>48</v>
      </c>
      <c r="C58" s="84"/>
      <c r="D58" s="84"/>
      <c r="E58" s="84"/>
      <c r="F58" s="84"/>
      <c r="G58" s="107">
        <f>G57+G56</f>
        <v>671055</v>
      </c>
    </row>
    <row r="59" spans="1:11" ht="12.75" customHeight="1" x14ac:dyDescent="0.25">
      <c r="A59" s="25"/>
      <c r="B59" s="104" t="s">
        <v>49</v>
      </c>
      <c r="C59" s="85"/>
      <c r="D59" s="85"/>
      <c r="E59" s="85"/>
      <c r="F59" s="85"/>
      <c r="G59" s="105">
        <f>G12</f>
        <v>1200000</v>
      </c>
    </row>
    <row r="60" spans="1:11" ht="12.75" customHeight="1" x14ac:dyDescent="0.25">
      <c r="A60" s="25"/>
      <c r="B60" s="108" t="s">
        <v>50</v>
      </c>
      <c r="C60" s="109"/>
      <c r="D60" s="109"/>
      <c r="E60" s="109"/>
      <c r="F60" s="109"/>
      <c r="G60" s="110">
        <f>G59-G58</f>
        <v>528945</v>
      </c>
    </row>
    <row r="61" spans="1:11" ht="12.75" customHeight="1" x14ac:dyDescent="0.25">
      <c r="A61" s="25"/>
      <c r="B61" s="97" t="s">
        <v>51</v>
      </c>
      <c r="C61" s="98"/>
      <c r="D61" s="98"/>
      <c r="E61" s="98"/>
      <c r="F61" s="98"/>
      <c r="G61" s="93"/>
    </row>
    <row r="62" spans="1:11" ht="12.75" customHeight="1" thickBot="1" x14ac:dyDescent="0.3">
      <c r="A62" s="25"/>
      <c r="B62" s="111"/>
      <c r="C62" s="98"/>
      <c r="D62" s="98"/>
      <c r="E62" s="98"/>
      <c r="F62" s="98"/>
      <c r="G62" s="93"/>
    </row>
    <row r="63" spans="1:11" ht="13.5" customHeight="1" x14ac:dyDescent="0.25">
      <c r="A63" s="5"/>
      <c r="B63" s="123" t="s">
        <v>52</v>
      </c>
      <c r="C63" s="124"/>
      <c r="D63" s="124"/>
      <c r="E63" s="124"/>
      <c r="F63" s="125"/>
      <c r="G63" s="93"/>
    </row>
    <row r="64" spans="1:11" ht="12" customHeight="1" x14ac:dyDescent="0.25">
      <c r="A64" s="2"/>
      <c r="B64" s="126" t="s">
        <v>53</v>
      </c>
      <c r="C64" s="95"/>
      <c r="D64" s="95"/>
      <c r="E64" s="95"/>
      <c r="F64" s="127"/>
      <c r="G64" s="93"/>
    </row>
    <row r="65" spans="1:7" ht="12" customHeight="1" x14ac:dyDescent="0.25">
      <c r="A65" s="5"/>
      <c r="B65" s="126" t="s">
        <v>54</v>
      </c>
      <c r="C65" s="95"/>
      <c r="D65" s="95"/>
      <c r="E65" s="95"/>
      <c r="F65" s="127"/>
      <c r="G65" s="93"/>
    </row>
    <row r="66" spans="1:7" ht="24" customHeight="1" x14ac:dyDescent="0.25">
      <c r="A66" s="5"/>
      <c r="B66" s="126" t="s">
        <v>55</v>
      </c>
      <c r="C66" s="95"/>
      <c r="D66" s="95"/>
      <c r="E66" s="95"/>
      <c r="F66" s="127"/>
      <c r="G66" s="93"/>
    </row>
    <row r="67" spans="1:7" ht="12.75" customHeight="1" x14ac:dyDescent="0.25">
      <c r="A67" s="25"/>
      <c r="B67" s="126" t="s">
        <v>56</v>
      </c>
      <c r="C67" s="95"/>
      <c r="D67" s="95"/>
      <c r="E67" s="95"/>
      <c r="F67" s="127"/>
      <c r="G67" s="93"/>
    </row>
    <row r="68" spans="1:7" ht="13.5" customHeight="1" x14ac:dyDescent="0.25">
      <c r="A68" s="5"/>
      <c r="B68" s="126" t="s">
        <v>57</v>
      </c>
      <c r="C68" s="95"/>
      <c r="D68" s="95"/>
      <c r="E68" s="95"/>
      <c r="F68" s="127"/>
      <c r="G68" s="93"/>
    </row>
    <row r="69" spans="1:7" ht="12" customHeight="1" thickBot="1" x14ac:dyDescent="0.3">
      <c r="A69" s="2"/>
      <c r="B69" s="128" t="s">
        <v>58</v>
      </c>
      <c r="C69" s="129"/>
      <c r="D69" s="129"/>
      <c r="E69" s="129"/>
      <c r="F69" s="130"/>
      <c r="G69" s="93"/>
    </row>
    <row r="70" spans="1:7" ht="12" customHeight="1" x14ac:dyDescent="0.25">
      <c r="A70" s="96"/>
      <c r="B70" s="121"/>
      <c r="C70" s="95"/>
      <c r="D70" s="95"/>
      <c r="E70" s="95"/>
      <c r="F70" s="95"/>
      <c r="G70" s="93"/>
    </row>
    <row r="71" spans="1:7" ht="12" customHeight="1" thickBot="1" x14ac:dyDescent="0.3">
      <c r="A71" s="96"/>
      <c r="B71" s="147" t="s">
        <v>59</v>
      </c>
      <c r="C71" s="148"/>
      <c r="D71" s="120"/>
      <c r="E71" s="87"/>
      <c r="F71" s="87"/>
      <c r="G71" s="93"/>
    </row>
    <row r="72" spans="1:7" ht="12" customHeight="1" x14ac:dyDescent="0.25">
      <c r="A72" s="96"/>
      <c r="B72" s="113" t="s">
        <v>44</v>
      </c>
      <c r="C72" s="88" t="s">
        <v>60</v>
      </c>
      <c r="D72" s="114" t="s">
        <v>61</v>
      </c>
      <c r="E72" s="87"/>
      <c r="F72" s="87"/>
      <c r="G72" s="93"/>
    </row>
    <row r="73" spans="1:7" ht="12" customHeight="1" x14ac:dyDescent="0.25">
      <c r="A73" s="96"/>
      <c r="B73" s="115" t="s">
        <v>62</v>
      </c>
      <c r="C73" s="89">
        <f>+G28</f>
        <v>288000</v>
      </c>
      <c r="D73" s="116">
        <f>(C73/C79)</f>
        <v>0.42917495585309701</v>
      </c>
      <c r="E73" s="87"/>
      <c r="F73" s="87"/>
      <c r="G73" s="93"/>
    </row>
    <row r="74" spans="1:7" ht="12" customHeight="1" x14ac:dyDescent="0.25">
      <c r="A74" s="96"/>
      <c r="B74" s="115" t="s">
        <v>63</v>
      </c>
      <c r="C74" s="89">
        <f>+G33</f>
        <v>0</v>
      </c>
      <c r="D74" s="116">
        <v>0</v>
      </c>
      <c r="E74" s="87"/>
      <c r="F74" s="87"/>
      <c r="G74" s="93"/>
    </row>
    <row r="75" spans="1:7" ht="12" customHeight="1" x14ac:dyDescent="0.25">
      <c r="A75" s="96"/>
      <c r="B75" s="115" t="s">
        <v>64</v>
      </c>
      <c r="C75" s="89">
        <f>+G38</f>
        <v>200000</v>
      </c>
      <c r="D75" s="116">
        <f>(C75/C79)</f>
        <v>0.29803816378687292</v>
      </c>
      <c r="E75" s="87"/>
      <c r="F75" s="87"/>
      <c r="G75" s="93"/>
    </row>
    <row r="76" spans="1:7" ht="12.75" customHeight="1" x14ac:dyDescent="0.25">
      <c r="A76" s="96"/>
      <c r="B76" s="115" t="s">
        <v>30</v>
      </c>
      <c r="C76" s="89">
        <f>+G50</f>
        <v>151100</v>
      </c>
      <c r="D76" s="116">
        <f>(C76/C79)</f>
        <v>0.22516783274098248</v>
      </c>
      <c r="E76" s="87"/>
      <c r="F76" s="87"/>
      <c r="G76" s="93"/>
    </row>
    <row r="77" spans="1:7" ht="12" customHeight="1" x14ac:dyDescent="0.25">
      <c r="A77" s="96"/>
      <c r="B77" s="115" t="s">
        <v>65</v>
      </c>
      <c r="C77" s="90">
        <f>+G54</f>
        <v>0</v>
      </c>
      <c r="D77" s="116">
        <f>(C77/C79)</f>
        <v>0</v>
      </c>
      <c r="E77" s="92"/>
      <c r="F77" s="92"/>
      <c r="G77" s="93"/>
    </row>
    <row r="78" spans="1:7" ht="12" customHeight="1" x14ac:dyDescent="0.25">
      <c r="A78" s="96"/>
      <c r="B78" s="115" t="s">
        <v>66</v>
      </c>
      <c r="C78" s="90">
        <f>+G57</f>
        <v>31955</v>
      </c>
      <c r="D78" s="116">
        <f>(C78/C79)</f>
        <v>4.7619047619047616E-2</v>
      </c>
      <c r="E78" s="92"/>
      <c r="F78" s="92"/>
      <c r="G78" s="93"/>
    </row>
    <row r="79" spans="1:7" ht="12" customHeight="1" thickBot="1" x14ac:dyDescent="0.3">
      <c r="A79" s="96"/>
      <c r="B79" s="117" t="s">
        <v>67</v>
      </c>
      <c r="C79" s="118">
        <f>SUM(C73:C78)</f>
        <v>671055</v>
      </c>
      <c r="D79" s="119">
        <f>SUM(D73:D78)</f>
        <v>1</v>
      </c>
      <c r="E79" s="92"/>
      <c r="F79" s="92"/>
      <c r="G79" s="93"/>
    </row>
    <row r="80" spans="1:7" ht="12" customHeight="1" x14ac:dyDescent="0.25">
      <c r="A80" s="96"/>
      <c r="B80" s="111"/>
      <c r="C80" s="98"/>
      <c r="D80" s="98"/>
      <c r="E80" s="98"/>
      <c r="F80" s="98"/>
      <c r="G80" s="93"/>
    </row>
    <row r="81" spans="1:7" ht="12" customHeight="1" x14ac:dyDescent="0.25">
      <c r="A81" s="96"/>
      <c r="B81" s="112"/>
      <c r="C81" s="98"/>
      <c r="D81" s="98"/>
      <c r="E81" s="98"/>
      <c r="F81" s="98"/>
      <c r="G81" s="93"/>
    </row>
    <row r="82" spans="1:7" ht="12" customHeight="1" thickBot="1" x14ac:dyDescent="0.3">
      <c r="A82" s="96"/>
      <c r="B82" s="132"/>
      <c r="C82" s="133" t="s">
        <v>68</v>
      </c>
      <c r="D82" s="134"/>
      <c r="E82" s="135"/>
      <c r="F82" s="91"/>
      <c r="G82" s="93"/>
    </row>
    <row r="83" spans="1:7" ht="12.75" customHeight="1" x14ac:dyDescent="0.25">
      <c r="A83" s="96"/>
      <c r="B83" s="136" t="s">
        <v>101</v>
      </c>
      <c r="C83" s="137">
        <v>800</v>
      </c>
      <c r="D83" s="137">
        <v>1200</v>
      </c>
      <c r="E83" s="138">
        <v>1500</v>
      </c>
      <c r="F83" s="131"/>
      <c r="G83" s="94"/>
    </row>
    <row r="84" spans="1:7" ht="12.75" customHeight="1" thickBot="1" x14ac:dyDescent="0.3">
      <c r="A84" s="96"/>
      <c r="B84" s="117" t="s">
        <v>102</v>
      </c>
      <c r="C84" s="118">
        <f>+C79/C83</f>
        <v>838.81875000000002</v>
      </c>
      <c r="D84" s="118">
        <f>+C79/D83</f>
        <v>559.21249999999998</v>
      </c>
      <c r="E84" s="139">
        <f>+C79/E83</f>
        <v>447.37</v>
      </c>
      <c r="F84" s="131"/>
      <c r="G84" s="94"/>
    </row>
    <row r="85" spans="1:7" ht="15" customHeight="1" x14ac:dyDescent="0.25">
      <c r="A85" s="96"/>
      <c r="B85" s="122" t="s">
        <v>69</v>
      </c>
      <c r="C85" s="95"/>
      <c r="D85" s="95"/>
      <c r="E85" s="95"/>
      <c r="F85" s="95"/>
      <c r="G85" s="95"/>
    </row>
    <row r="86" spans="1:7" ht="12" customHeight="1" x14ac:dyDescent="0.25">
      <c r="A86" s="96"/>
    </row>
    <row r="87" spans="1:7" ht="12" customHeight="1" x14ac:dyDescent="0.25">
      <c r="A87" s="96"/>
    </row>
    <row r="88" spans="1:7" ht="12" customHeight="1" x14ac:dyDescent="0.25">
      <c r="A88" s="96"/>
    </row>
    <row r="89" spans="1:7" ht="12" customHeight="1" x14ac:dyDescent="0.25">
      <c r="A89" s="96"/>
    </row>
    <row r="90" spans="1:7" ht="12" customHeight="1" x14ac:dyDescent="0.25">
      <c r="A90" s="96"/>
    </row>
    <row r="91" spans="1:7" ht="12" customHeight="1" x14ac:dyDescent="0.25">
      <c r="A91" s="96"/>
    </row>
    <row r="92" spans="1:7" ht="12" customHeight="1" x14ac:dyDescent="0.25">
      <c r="A92" s="96"/>
    </row>
    <row r="93" spans="1:7" ht="12.75" customHeight="1" x14ac:dyDescent="0.25">
      <c r="A93" s="96"/>
    </row>
    <row r="94" spans="1:7" ht="12" customHeight="1" x14ac:dyDescent="0.25">
      <c r="A94" s="96"/>
    </row>
    <row r="95" spans="1:7" ht="12.75" customHeight="1" x14ac:dyDescent="0.25">
      <c r="A95" s="96"/>
    </row>
    <row r="96" spans="1:7" ht="12" customHeight="1" x14ac:dyDescent="0.25">
      <c r="A96" s="86"/>
    </row>
    <row r="97" spans="1:1" ht="12" customHeight="1" x14ac:dyDescent="0.25">
      <c r="A97" s="96"/>
    </row>
    <row r="98" spans="1:1" ht="12.75" customHeight="1" x14ac:dyDescent="0.25">
      <c r="A98" s="96"/>
    </row>
    <row r="99" spans="1:1" ht="15.6" customHeight="1" x14ac:dyDescent="0.25">
      <c r="A99" s="96"/>
    </row>
  </sheetData>
  <mergeCells count="8">
    <mergeCell ref="B71:C7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Urrutia Ramirez Patricio Alejandro</cp:lastModifiedBy>
  <dcterms:created xsi:type="dcterms:W3CDTF">2020-11-27T12:49:26Z</dcterms:created>
  <dcterms:modified xsi:type="dcterms:W3CDTF">2022-07-22T20:26:20Z</dcterms:modified>
</cp:coreProperties>
</file>