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<sst xmlns="http://schemas.openxmlformats.org/spreadsheetml/2006/main" count="147" uniqueCount="109">
  <si>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</si>
  <si>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</si>
  <si>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</si>
  <si>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</si>
  <si>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</si>
  <si>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</si>
  <si>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</si>
  <si>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</si>
  <si>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</si>
  <si>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</si>
  <si>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</si>
  <si>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</si>
  <si>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</si>
  <si>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</si>
  <si>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</si>
  <si>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</si>
  <si>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</si>
  <si>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</si>
  <si>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</si>
  <si>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</si>
  <si>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</si>
  <si>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</si>
  <si>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</si>
  <si>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</si>
  <si>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</si>
  <si>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</si>
  <si>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</si>
  <si>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</si>
  <si>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</si>
  <si>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</si>
  <si>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</si>
  <si>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</si>
  <si>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</si>
  <si>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</si>
  <si>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</si>
  <si>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</si>
  <si>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</si>
  <si>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</si>
  <si>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</si>
  <si>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</si>
  <si>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</si>
  <si>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</si>
  <si>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</si>
  <si>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</si>
  <si>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</si>
  <si>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</si>
  <si>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</si>
  <si>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</si>
  <si>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</si>
  <si>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</si>
  <si>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</si>
  <si>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</si>
  <si>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</si>
  <si>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</si>
  <si>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</si>
  <si>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</si>
  <si>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</si>
  <si>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</si>
  <si>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</si>
  <si>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</si>
  <si>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</si>
  <si>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</si>
  <si>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</si>
  <si>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</si>
  <si>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</si>
  <si>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</si>
  <si>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</si>
  <si>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</si>
  <si>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</si>
  <si>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</si>
  <si>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</si>
  <si>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</si>
  <si>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ZERO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</si>
  <si>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</si>
  <si>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</si>
  <si>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</si>
  <si>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</si>
  <si>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</si>
  <si>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</si>
  <si>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</si>
  <si>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</si>
  <si>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</si>
  <si>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</si>
  <si>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</si>
  <si>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</si>
  <si>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</si>
  <si>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</si>
  <si>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</si>
  <si>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</si>
  <si>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PRIMOR</t>
  </si>
  <si>
    <t>OCT-NOV</t>
  </si>
  <si>
    <t>DEL MAULE</t>
  </si>
  <si>
    <t>RENDIMIENTO (VARAS/1000 M2)</t>
  </si>
  <si>
    <t>COSTOS DIRECTOS DE PRODUCCIÓN POR 1000 M2(INCLUYE IVA)</t>
  </si>
  <si>
    <t>$/1000 m2</t>
  </si>
  <si>
    <t>Rendimiento (varas/1000 m2)</t>
  </si>
  <si>
    <t>Costo unitario ($/vara) (*)</t>
  </si>
  <si>
    <t>ESCENARIOS COSTO UNITARIO  ($/vara)</t>
  </si>
  <si>
    <t>COSTO TOTAL/1000 m2</t>
  </si>
  <si>
    <t>N/A</t>
  </si>
  <si>
    <t>JM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</si>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</sst>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06" zoomScaleNormal="106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4" t="s">
        <v>92</v>
      </c>
      <c r="F9" s="115"/>
      <c r="G9" s="60">
        <v>12000</v>
      </c>
      <c r="H9" s="22"/>
    </row>
    <row r="10" spans="1:8" ht="13.5" customHeight="1" x14ac:dyDescent="0.25">
      <c r="A10" s="10"/>
      <c r="B10" s="6" t="s">
        <v>1</v>
      </c>
      <c r="C10" s="7" t="s">
        <v>83</v>
      </c>
      <c r="D10" s="13"/>
      <c r="E10" s="112" t="s">
        <v>2</v>
      </c>
      <c r="F10" s="113"/>
      <c r="G10" s="8" t="s">
        <v>60</v>
      </c>
    </row>
    <row r="11" spans="1:8" ht="12" customHeight="1" x14ac:dyDescent="0.25">
      <c r="A11" s="10"/>
      <c r="B11" s="6" t="s">
        <v>3</v>
      </c>
      <c r="C11" s="8" t="s">
        <v>86</v>
      </c>
      <c r="D11" s="13"/>
      <c r="E11" s="112" t="s">
        <v>84</v>
      </c>
      <c r="F11" s="113"/>
      <c r="G11" s="61">
        <v>600</v>
      </c>
    </row>
    <row r="12" spans="1:8" ht="11.25" customHeight="1" x14ac:dyDescent="0.25">
      <c r="A12" s="10"/>
      <c r="B12" s="6" t="s">
        <v>4</v>
      </c>
      <c r="C12" s="120" t="s">
        <v>91</v>
      </c>
      <c r="D12" s="13"/>
      <c r="E12" s="40" t="s">
        <v>5</v>
      </c>
      <c r="F12" s="46"/>
      <c r="G12" s="55">
        <f>(G9*G11)</f>
        <v>7200000</v>
      </c>
    </row>
    <row r="13" spans="1:8" ht="24" customHeight="1" x14ac:dyDescent="0.25">
      <c r="A13" s="10"/>
      <c r="B13" s="6" t="s">
        <v>6</v>
      </c>
      <c r="C13" s="121" t="s">
        <v>107</v>
      </c>
      <c r="D13" s="13"/>
      <c r="E13" s="112" t="s">
        <v>7</v>
      </c>
      <c r="F13" s="113"/>
      <c r="G13" s="9" t="s">
        <v>61</v>
      </c>
    </row>
    <row r="14" spans="1:8" ht="13.5" customHeight="1" x14ac:dyDescent="0.25">
      <c r="A14" s="10"/>
      <c r="B14" s="6" t="s">
        <v>8</v>
      </c>
      <c r="C14" s="122" t="s">
        <v>108</v>
      </c>
      <c r="D14" s="13"/>
      <c r="E14" s="112" t="s">
        <v>9</v>
      </c>
      <c r="F14" s="113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106</v>
      </c>
      <c r="D15" s="13"/>
      <c r="E15" s="116" t="s">
        <v>11</v>
      </c>
      <c r="F15" s="117"/>
      <c r="G15" s="9" t="s">
        <v>85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18" t="s">
        <v>93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8</v>
      </c>
      <c r="E21" s="52" t="s">
        <v>65</v>
      </c>
      <c r="F21" s="55">
        <v>30000</v>
      </c>
      <c r="G21" s="55">
        <f>(D21*F21)</f>
        <v>240000</v>
      </c>
    </row>
    <row r="22" spans="1:7" ht="12.75" customHeight="1" x14ac:dyDescent="0.25">
      <c r="A22" s="10"/>
      <c r="B22" s="50" t="s">
        <v>101</v>
      </c>
      <c r="C22" s="52" t="s">
        <v>19</v>
      </c>
      <c r="D22" s="53">
        <v>5</v>
      </c>
      <c r="E22" s="52" t="s">
        <v>66</v>
      </c>
      <c r="F22" s="55">
        <v>30000</v>
      </c>
      <c r="G22" s="55">
        <f t="shared" ref="G22:G26" si="0">(D22*F22)</f>
        <v>150000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1</v>
      </c>
      <c r="E23" s="52" t="s">
        <v>66</v>
      </c>
      <c r="F23" s="55">
        <v>30000</v>
      </c>
      <c r="G23" s="55">
        <f t="shared" si="0"/>
        <v>30000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1</v>
      </c>
      <c r="E24" s="52" t="s">
        <v>66</v>
      </c>
      <c r="F24" s="55">
        <v>30000</v>
      </c>
      <c r="G24" s="55">
        <f t="shared" si="0"/>
        <v>30000</v>
      </c>
    </row>
    <row r="25" spans="1:7" ht="12.75" customHeight="1" x14ac:dyDescent="0.25">
      <c r="A25" s="10"/>
      <c r="B25" s="50" t="s">
        <v>102</v>
      </c>
      <c r="C25" s="52" t="s">
        <v>19</v>
      </c>
      <c r="D25" s="53">
        <v>6</v>
      </c>
      <c r="E25" s="52" t="s">
        <v>82</v>
      </c>
      <c r="F25" s="55">
        <v>30000</v>
      </c>
      <c r="G25" s="55">
        <f t="shared" si="0"/>
        <v>180000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8</v>
      </c>
      <c r="E26" s="52" t="s">
        <v>64</v>
      </c>
      <c r="F26" s="55">
        <v>30000</v>
      </c>
      <c r="G26" s="55">
        <f t="shared" si="0"/>
        <v>240000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870000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4" t="s">
        <v>99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15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1</v>
      </c>
      <c r="E36" s="52" t="s">
        <v>65</v>
      </c>
      <c r="F36" s="54">
        <v>20000</v>
      </c>
      <c r="G36" s="55">
        <f t="shared" ref="G36:G39" si="1">(D36*F36)</f>
        <v>20000</v>
      </c>
    </row>
    <row r="37" spans="1:11" ht="15" x14ac:dyDescent="0.25">
      <c r="A37" s="10"/>
      <c r="B37" s="50" t="s">
        <v>68</v>
      </c>
      <c r="C37" s="52" t="s">
        <v>100</v>
      </c>
      <c r="D37" s="53">
        <v>2</v>
      </c>
      <c r="E37" s="52" t="s">
        <v>65</v>
      </c>
      <c r="F37" s="54">
        <v>20000</v>
      </c>
      <c r="G37" s="55">
        <f t="shared" si="1"/>
        <v>40000</v>
      </c>
    </row>
    <row r="38" spans="1:11" ht="15" x14ac:dyDescent="0.25">
      <c r="A38" s="10"/>
      <c r="B38" s="50" t="s">
        <v>69</v>
      </c>
      <c r="C38" s="52" t="s">
        <v>100</v>
      </c>
      <c r="D38" s="53">
        <v>1</v>
      </c>
      <c r="E38" s="52" t="s">
        <v>80</v>
      </c>
      <c r="F38" s="54">
        <v>20000</v>
      </c>
      <c r="G38" s="55">
        <f t="shared" si="1"/>
        <v>20000</v>
      </c>
    </row>
    <row r="39" spans="1:11" ht="15" x14ac:dyDescent="0.25">
      <c r="A39" s="10"/>
      <c r="B39" s="50" t="s">
        <v>103</v>
      </c>
      <c r="C39" s="52" t="s">
        <v>100</v>
      </c>
      <c r="D39" s="53">
        <v>1</v>
      </c>
      <c r="E39" s="52" t="s">
        <v>81</v>
      </c>
      <c r="F39" s="54">
        <v>20000</v>
      </c>
      <c r="G39" s="55">
        <f t="shared" si="1"/>
        <v>20000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100000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5">
        <v>8000</v>
      </c>
      <c r="E44" s="42" t="s">
        <v>65</v>
      </c>
      <c r="F44" s="44">
        <v>250</v>
      </c>
      <c r="G44" s="44">
        <f>(D44*F44)</f>
        <v>2000000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87</v>
      </c>
      <c r="C46" s="42" t="s">
        <v>31</v>
      </c>
      <c r="D46" s="43">
        <v>100</v>
      </c>
      <c r="E46" s="42" t="s">
        <v>71</v>
      </c>
      <c r="F46" s="44">
        <v>1390</v>
      </c>
      <c r="G46" s="44">
        <f>(D46*F46)</f>
        <v>139000</v>
      </c>
    </row>
    <row r="47" spans="1:11" ht="12.75" customHeight="1" x14ac:dyDescent="0.25">
      <c r="A47" s="10"/>
      <c r="B47" s="40" t="s">
        <v>88</v>
      </c>
      <c r="C47" s="42" t="s">
        <v>32</v>
      </c>
      <c r="D47" s="43">
        <v>500</v>
      </c>
      <c r="E47" s="42" t="s">
        <v>90</v>
      </c>
      <c r="F47" s="44">
        <v>1160</v>
      </c>
      <c r="G47" s="44">
        <f>(D47*F47)</f>
        <v>580000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89</v>
      </c>
      <c r="C49" s="42" t="s">
        <v>73</v>
      </c>
      <c r="D49" s="43">
        <v>1</v>
      </c>
      <c r="E49" s="42" t="s">
        <v>74</v>
      </c>
      <c r="F49" s="44">
        <v>80000</v>
      </c>
      <c r="G49" s="44">
        <f>(D49*F49)</f>
        <v>80000</v>
      </c>
    </row>
    <row r="50" spans="1:7" ht="12.75" customHeight="1" x14ac:dyDescent="0.25">
      <c r="A50" s="10"/>
      <c r="B50" s="40" t="s">
        <v>72</v>
      </c>
      <c r="C50" s="42" t="s">
        <v>75</v>
      </c>
      <c r="D50" s="43">
        <v>0.25</v>
      </c>
      <c r="E50" s="42" t="s">
        <v>76</v>
      </c>
      <c r="F50" s="44">
        <v>39000</v>
      </c>
      <c r="G50" s="44">
        <f>(D50*F50)</f>
        <v>9750</v>
      </c>
    </row>
    <row r="51" spans="1:7" ht="12.75" customHeight="1" x14ac:dyDescent="0.25">
      <c r="A51" s="10"/>
      <c r="B51" s="41" t="s">
        <v>77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78</v>
      </c>
      <c r="C52" s="42" t="s">
        <v>73</v>
      </c>
      <c r="D52" s="43">
        <v>1</v>
      </c>
      <c r="E52" s="42" t="s">
        <v>79</v>
      </c>
      <c r="F52" s="44">
        <v>17000</v>
      </c>
      <c r="G52" s="44">
        <f>(D52*F52)</f>
        <v>17000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2825750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8"/>
      <c r="D55" s="108"/>
      <c r="E55" s="108"/>
      <c r="F55" s="109"/>
      <c r="G55" s="109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3" t="s">
        <v>99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6" t="s">
        <v>38</v>
      </c>
      <c r="C60" s="97"/>
      <c r="D60" s="97"/>
      <c r="E60" s="97"/>
      <c r="F60" s="97"/>
      <c r="G60" s="98">
        <f>G27+G40+G53+G58</f>
        <v>3795750</v>
      </c>
    </row>
    <row r="61" spans="1:7" ht="12" customHeight="1" x14ac:dyDescent="0.25">
      <c r="A61" s="10"/>
      <c r="B61" s="99" t="s">
        <v>39</v>
      </c>
      <c r="C61" s="100"/>
      <c r="D61" s="100"/>
      <c r="E61" s="100"/>
      <c r="F61" s="100"/>
      <c r="G61" s="101">
        <f>G60*0.05</f>
        <v>189787.5</v>
      </c>
    </row>
    <row r="62" spans="1:7" ht="12" customHeight="1" x14ac:dyDescent="0.25">
      <c r="A62" s="10"/>
      <c r="B62" s="102" t="s">
        <v>40</v>
      </c>
      <c r="C62" s="103"/>
      <c r="D62" s="103"/>
      <c r="E62" s="103"/>
      <c r="F62" s="103"/>
      <c r="G62" s="104">
        <f>G61+G60</f>
        <v>3985537.5</v>
      </c>
    </row>
    <row r="63" spans="1:7" ht="12" customHeight="1" x14ac:dyDescent="0.25">
      <c r="A63" s="10"/>
      <c r="B63" s="99" t="s">
        <v>41</v>
      </c>
      <c r="C63" s="100"/>
      <c r="D63" s="100"/>
      <c r="E63" s="100"/>
      <c r="F63" s="100"/>
      <c r="G63" s="101">
        <f>G12</f>
        <v>7200000</v>
      </c>
    </row>
    <row r="64" spans="1:7" ht="12" customHeight="1" x14ac:dyDescent="0.25">
      <c r="A64" s="10"/>
      <c r="B64" s="105" t="s">
        <v>42</v>
      </c>
      <c r="C64" s="106"/>
      <c r="D64" s="106"/>
      <c r="E64" s="106"/>
      <c r="F64" s="106"/>
      <c r="G64" s="107">
        <f>G63-G62</f>
        <v>3214462.5</v>
      </c>
    </row>
    <row r="65" spans="1:7" ht="12" customHeight="1" x14ac:dyDescent="0.25">
      <c r="A65" s="10"/>
      <c r="B65" s="66" t="s">
        <v>104</v>
      </c>
      <c r="C65" s="67"/>
      <c r="D65" s="67"/>
      <c r="E65" s="67"/>
      <c r="F65" s="67"/>
      <c r="G65" s="28"/>
    </row>
    <row r="66" spans="1:7" ht="12.75" customHeight="1" thickBot="1" x14ac:dyDescent="0.3">
      <c r="A66" s="10"/>
      <c r="B66" s="68"/>
      <c r="C66" s="67"/>
      <c r="D66" s="67"/>
      <c r="E66" s="67"/>
      <c r="F66" s="67"/>
      <c r="G66" s="28"/>
    </row>
    <row r="67" spans="1:7" ht="12" customHeight="1" x14ac:dyDescent="0.25">
      <c r="A67" s="10"/>
      <c r="B67" s="69" t="s">
        <v>105</v>
      </c>
      <c r="C67" s="70"/>
      <c r="D67" s="70"/>
      <c r="E67" s="70"/>
      <c r="F67" s="71"/>
      <c r="G67" s="28"/>
    </row>
    <row r="68" spans="1:7" ht="12" customHeight="1" x14ac:dyDescent="0.25">
      <c r="A68" s="10"/>
      <c r="B68" s="72" t="s">
        <v>43</v>
      </c>
      <c r="C68" s="73"/>
      <c r="D68" s="73"/>
      <c r="E68" s="73"/>
      <c r="F68" s="74"/>
      <c r="G68" s="28"/>
    </row>
    <row r="69" spans="1:7" ht="12" customHeight="1" x14ac:dyDescent="0.25">
      <c r="A69" s="10"/>
      <c r="B69" s="72" t="s">
        <v>44</v>
      </c>
      <c r="C69" s="73"/>
      <c r="D69" s="73"/>
      <c r="E69" s="73"/>
      <c r="F69" s="74"/>
      <c r="G69" s="28"/>
    </row>
    <row r="70" spans="1:7" ht="12" customHeight="1" x14ac:dyDescent="0.25">
      <c r="A70" s="10"/>
      <c r="B70" s="72" t="s">
        <v>45</v>
      </c>
      <c r="C70" s="73"/>
      <c r="D70" s="73"/>
      <c r="E70" s="73"/>
      <c r="F70" s="74"/>
      <c r="G70" s="28"/>
    </row>
    <row r="71" spans="1:7" ht="12" customHeight="1" x14ac:dyDescent="0.25">
      <c r="A71" s="10"/>
      <c r="B71" s="72" t="s">
        <v>46</v>
      </c>
      <c r="C71" s="73"/>
      <c r="D71" s="73"/>
      <c r="E71" s="73"/>
      <c r="F71" s="74"/>
      <c r="G71" s="28"/>
    </row>
    <row r="72" spans="1:7" ht="12" customHeight="1" x14ac:dyDescent="0.25">
      <c r="A72" s="10"/>
      <c r="B72" s="72" t="s">
        <v>47</v>
      </c>
      <c r="C72" s="73"/>
      <c r="D72" s="73"/>
      <c r="E72" s="73"/>
      <c r="F72" s="74"/>
      <c r="G72" s="28"/>
    </row>
    <row r="73" spans="1:7" ht="12.75" customHeight="1" thickBot="1" x14ac:dyDescent="0.3">
      <c r="A73" s="10"/>
      <c r="B73" s="75" t="s">
        <v>48</v>
      </c>
      <c r="C73" s="76"/>
      <c r="D73" s="76"/>
      <c r="E73" s="76"/>
      <c r="F73" s="77"/>
      <c r="G73" s="28"/>
    </row>
    <row r="74" spans="1:7" ht="12.75" customHeight="1" x14ac:dyDescent="0.25">
      <c r="A74" s="10"/>
      <c r="B74" s="68"/>
      <c r="C74" s="73"/>
      <c r="D74" s="73"/>
      <c r="E74" s="73"/>
      <c r="F74" s="73"/>
      <c r="G74" s="28"/>
    </row>
    <row r="75" spans="1:7" ht="15" customHeight="1" x14ac:dyDescent="0.25">
      <c r="A75" s="10"/>
      <c r="B75" s="110" t="s">
        <v>49</v>
      </c>
      <c r="C75" s="111"/>
      <c r="D75" s="78"/>
      <c r="E75" s="79"/>
      <c r="F75" s="79"/>
      <c r="G75" s="28"/>
    </row>
    <row r="76" spans="1:7" ht="12" customHeight="1" x14ac:dyDescent="0.25">
      <c r="A76" s="10"/>
      <c r="B76" s="80" t="s">
        <v>36</v>
      </c>
      <c r="C76" s="81" t="s">
        <v>94</v>
      </c>
      <c r="D76" s="82" t="s">
        <v>50</v>
      </c>
      <c r="E76" s="79"/>
      <c r="F76" s="79"/>
      <c r="G76" s="28"/>
    </row>
    <row r="77" spans="1:7" ht="12" customHeight="1" x14ac:dyDescent="0.25">
      <c r="A77" s="10"/>
      <c r="B77" s="83" t="s">
        <v>51</v>
      </c>
      <c r="C77" s="84">
        <f>G27</f>
        <v>870000</v>
      </c>
      <c r="D77" s="85">
        <f>(C77/C83)</f>
        <v>0.21828925207704106</v>
      </c>
      <c r="E77" s="79"/>
      <c r="F77" s="79"/>
      <c r="G77" s="28"/>
    </row>
    <row r="78" spans="1:7" ht="12" customHeight="1" x14ac:dyDescent="0.25">
      <c r="A78" s="10"/>
      <c r="B78" s="83" t="s">
        <v>52</v>
      </c>
      <c r="C78" s="86">
        <v>0</v>
      </c>
      <c r="D78" s="85">
        <v>0</v>
      </c>
      <c r="E78" s="79"/>
      <c r="F78" s="79"/>
      <c r="G78" s="28"/>
    </row>
    <row r="79" spans="1:7" ht="12" customHeight="1" x14ac:dyDescent="0.25">
      <c r="A79" s="10"/>
      <c r="B79" s="83" t="s">
        <v>53</v>
      </c>
      <c r="C79" s="84">
        <f>G40</f>
        <v>100000</v>
      </c>
      <c r="D79" s="85">
        <f>(C79/C83)</f>
        <v>2.5090718629544949E-2</v>
      </c>
      <c r="E79" s="79"/>
      <c r="F79" s="79"/>
      <c r="G79" s="28"/>
    </row>
    <row r="80" spans="1:7" ht="12" customHeight="1" x14ac:dyDescent="0.25">
      <c r="A80" s="10"/>
      <c r="B80" s="83" t="s">
        <v>26</v>
      </c>
      <c r="C80" s="84">
        <f>G53</f>
        <v>2825750</v>
      </c>
      <c r="D80" s="85">
        <f>(C80/C83)</f>
        <v>0.70900098167436643</v>
      </c>
      <c r="E80" s="79"/>
      <c r="F80" s="79"/>
      <c r="G80" s="28"/>
    </row>
    <row r="81" spans="1:7" ht="12" customHeight="1" x14ac:dyDescent="0.25">
      <c r="A81" s="10"/>
      <c r="B81" s="83" t="s">
        <v>54</v>
      </c>
      <c r="C81" s="87">
        <v>0</v>
      </c>
      <c r="D81" s="85">
        <f>(C81/C83)</f>
        <v>0</v>
      </c>
      <c r="E81" s="88"/>
      <c r="F81" s="88"/>
      <c r="G81" s="28"/>
    </row>
    <row r="82" spans="1:7" ht="12" customHeight="1" x14ac:dyDescent="0.25">
      <c r="A82" s="10"/>
      <c r="B82" s="83" t="s">
        <v>55</v>
      </c>
      <c r="C82" s="87">
        <f>G61</f>
        <v>189787.5</v>
      </c>
      <c r="D82" s="85">
        <f>(C82/C83)</f>
        <v>4.7619047619047616E-2</v>
      </c>
      <c r="E82" s="88"/>
      <c r="F82" s="88"/>
      <c r="G82" s="28"/>
    </row>
    <row r="83" spans="1:7" ht="12.75" customHeight="1" x14ac:dyDescent="0.25">
      <c r="A83" s="10"/>
      <c r="B83" s="80" t="s">
        <v>98</v>
      </c>
      <c r="C83" s="89">
        <f>SUM(C77:C82)</f>
        <v>3985537.5</v>
      </c>
      <c r="D83" s="90">
        <f>SUM(D77:D82)</f>
        <v>1</v>
      </c>
      <c r="E83" s="88"/>
      <c r="F83" s="88"/>
      <c r="G83" s="28"/>
    </row>
    <row r="84" spans="1:7" ht="12" customHeight="1" x14ac:dyDescent="0.25">
      <c r="A84" s="10"/>
      <c r="B84" s="68"/>
      <c r="C84" s="67"/>
      <c r="D84" s="67"/>
      <c r="E84" s="67"/>
      <c r="F84" s="67"/>
      <c r="G84" s="28"/>
    </row>
    <row r="85" spans="1:7" ht="12.75" customHeight="1" x14ac:dyDescent="0.25">
      <c r="A85" s="10"/>
      <c r="B85" s="91"/>
      <c r="C85" s="67"/>
      <c r="D85" s="67"/>
      <c r="E85" s="67"/>
      <c r="F85" s="67"/>
      <c r="G85" s="28"/>
    </row>
    <row r="86" spans="1:7" ht="12" customHeight="1" x14ac:dyDescent="0.25">
      <c r="A86" s="10"/>
      <c r="B86" s="92"/>
      <c r="C86" s="62" t="s">
        <v>97</v>
      </c>
      <c r="D86" s="92"/>
      <c r="E86" s="92"/>
      <c r="F86" s="88"/>
      <c r="G86" s="28"/>
    </row>
    <row r="87" spans="1:7" ht="12" customHeight="1" x14ac:dyDescent="0.25">
      <c r="A87" s="10"/>
      <c r="B87" s="80" t="s">
        <v>95</v>
      </c>
      <c r="C87" s="93">
        <v>10000</v>
      </c>
      <c r="D87" s="93">
        <v>12000</v>
      </c>
      <c r="E87" s="93">
        <v>14000</v>
      </c>
      <c r="F87" s="94"/>
      <c r="G87" s="29"/>
    </row>
    <row r="88" spans="1:7" ht="12.75" customHeight="1" x14ac:dyDescent="0.25">
      <c r="A88" s="10"/>
      <c r="B88" s="80" t="s">
        <v>96</v>
      </c>
      <c r="C88" s="93">
        <f>(G62/C87)</f>
        <v>398.55374999999998</v>
      </c>
      <c r="D88" s="93">
        <f>(G62/D87)</f>
        <v>332.12812500000001</v>
      </c>
      <c r="E88" s="93">
        <f>(G62/E87)</f>
        <v>284.68124999999998</v>
      </c>
      <c r="F88" s="94"/>
      <c r="G88" s="29"/>
    </row>
    <row r="89" spans="1:7" ht="15.6" customHeight="1" x14ac:dyDescent="0.25">
      <c r="A89" s="10"/>
      <c r="B89" s="66" t="s">
        <v>56</v>
      </c>
      <c r="C89" s="73"/>
      <c r="D89" s="73"/>
      <c r="E89" s="73"/>
      <c r="F89" s="73"/>
      <c r="G89" s="2"/>
    </row>
    <row r="90" spans="1:7" ht="11.25" customHeight="1" x14ac:dyDescent="0.3">
      <c r="B90" s="95"/>
      <c r="C90" s="95"/>
      <c r="D90" s="95"/>
      <c r="E90" s="95"/>
      <c r="F90" s="95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2022-07-26T15:41:26Z</dcterms:modified>
</cp:coreProperties>
</file>