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munoz\Desktop\Nuevas FT 2022\FT Los Angeles 2022\"/>
    </mc:Choice>
  </mc:AlternateContent>
  <bookViews>
    <workbookView xWindow="0" yWindow="0" windowWidth="20490" windowHeight="7155"/>
  </bookViews>
  <sheets>
    <sheet name="MAIZ SILO" sheetId="8" r:id="rId1"/>
  </sheets>
  <definedNames>
    <definedName name="_xlnm.Print_Area" localSheetId="0">'MAIZ SILO'!$A$1:$G$91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7" i="8" l="1"/>
  <c r="G48" i="8"/>
  <c r="G49" i="8"/>
  <c r="G50" i="8"/>
  <c r="G51" i="8"/>
  <c r="G52" i="8"/>
  <c r="G53" i="8"/>
  <c r="G54" i="8"/>
  <c r="G46" i="8"/>
  <c r="G33" i="8"/>
  <c r="G34" i="8"/>
  <c r="G35" i="8"/>
  <c r="G36" i="8"/>
  <c r="G37" i="8"/>
  <c r="G38" i="8"/>
  <c r="G39" i="8"/>
  <c r="G40" i="8"/>
  <c r="G32" i="8"/>
  <c r="G12" i="8" l="1"/>
  <c r="G65" i="8" s="1"/>
  <c r="G21" i="8"/>
  <c r="G22" i="8"/>
  <c r="C80" i="8"/>
  <c r="C83" i="8"/>
  <c r="G23" i="8" l="1"/>
  <c r="C79" i="8" s="1"/>
  <c r="G41" i="8"/>
  <c r="C81" i="8" s="1"/>
  <c r="G55" i="8"/>
  <c r="C82" i="8" s="1"/>
  <c r="G62" i="8" l="1"/>
  <c r="G63" i="8" s="1"/>
  <c r="C84" i="8" s="1"/>
  <c r="G64" i="8" l="1"/>
  <c r="E90" i="8" s="1"/>
  <c r="C85" i="8"/>
  <c r="G66" i="8" l="1"/>
  <c r="C90" i="8"/>
  <c r="D90" i="8"/>
  <c r="D82" i="8"/>
  <c r="D81" i="8"/>
  <c r="D83" i="8"/>
  <c r="D79" i="8"/>
  <c r="D84" i="8"/>
  <c r="D85" i="8" l="1"/>
</calcChain>
</file>

<file path=xl/sharedStrings.xml><?xml version="1.0" encoding="utf-8"?>
<sst xmlns="http://schemas.openxmlformats.org/spreadsheetml/2006/main" count="148" uniqueCount="100">
  <si>
    <t>RUBRO O CULTIVO</t>
  </si>
  <si>
    <t>VARIEDAD</t>
  </si>
  <si>
    <t>FECHA ESTIMADA  PRECIO VENTA</t>
  </si>
  <si>
    <t>NIVEL TECNOLÓGICO</t>
  </si>
  <si>
    <t>REGIÓN</t>
  </si>
  <si>
    <t>INGRESO ESPERADO, con IVA ($)</t>
  </si>
  <si>
    <t>AGENCIA DE ÁREA</t>
  </si>
  <si>
    <t>DESTINO PRODUCCION</t>
  </si>
  <si>
    <t>COMUNA/LOCALIDAD</t>
  </si>
  <si>
    <t>FECHA DE COSECHA</t>
  </si>
  <si>
    <t>FECHA PRECIO INSUMOS</t>
  </si>
  <si>
    <t>CONTINGENCIA</t>
  </si>
  <si>
    <t>COSTOS DIRECTOS DE PRODUCCIÓN POR HECTÁREA (INCLUYE IVA)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</si>
  <si>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</si>
  <si>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</si>
  <si>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</si>
  <si>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</si>
  <si>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</si>
  <si>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</si>
  <si>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</si>
  <si>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</si>
  <si>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</si>
  <si>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</si>
  <si>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</si>
  <si>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</si>
  <si>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Aradura</t>
  </si>
  <si>
    <t>Octubre-Noviembre</t>
  </si>
  <si>
    <t>Noviembre-Diciembre</t>
  </si>
  <si>
    <t>Subtotal Costo Maquinaria</t>
  </si>
  <si>
    <t>INSUMOS</t>
  </si>
  <si>
    <t>Insumos</t>
  </si>
  <si>
    <t>Unidad (Kg/l/u)</t>
  </si>
  <si>
    <t>Cantidad (Kg/l/u)</t>
  </si>
  <si>
    <t>FERTILIZANTES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</si>
  <si>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</si>
  <si>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</si>
  <si>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</si>
  <si>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</si>
  <si>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</si>
  <si>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</si>
  <si>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</si>
  <si>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</si>
  <si>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</si>
  <si>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</si>
  <si>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</si>
  <si>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</si>
  <si>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</si>
  <si>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</si>
  <si>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</si>
  <si>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</si>
  <si>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$/hà</t>
  </si>
  <si>
    <t>%</t>
  </si>
  <si>
    <t>Mano de obra</t>
  </si>
  <si>
    <t>Jornada Animal</t>
  </si>
  <si>
    <t>Maquinaria</t>
  </si>
  <si>
    <t>Otros</t>
  </si>
  <si>
    <t>Imprevistos</t>
  </si>
  <si>
    <t>COSTO TOTAL/hà.</t>
  </si>
  <si>
    <t>(*): Este valor representa el valor mìnimo de venta del producto</t>
  </si>
  <si>
    <t>BIO BIO</t>
  </si>
  <si>
    <t>LOS ANGELES</t>
  </si>
  <si>
    <t>Rastraje</t>
  </si>
  <si>
    <t>Urea</t>
  </si>
  <si>
    <t>Septiembre</t>
  </si>
  <si>
    <t>HERBICIDA</t>
  </si>
  <si>
    <t>Octubre</t>
  </si>
  <si>
    <t>Riegos</t>
  </si>
  <si>
    <t>Vibrocultivador</t>
  </si>
  <si>
    <t xml:space="preserve">Kg </t>
  </si>
  <si>
    <t>SEQUÍA</t>
  </si>
  <si>
    <t>Abril</t>
  </si>
  <si>
    <t>Trazado Regueros</t>
  </si>
  <si>
    <t xml:space="preserve">SEMILLA </t>
  </si>
  <si>
    <t>Semilla(75.000granos)</t>
  </si>
  <si>
    <t>Bolsa</t>
  </si>
  <si>
    <t>Mezcla Fertilizante (5-25-20)</t>
  </si>
  <si>
    <t>PRIMAGRAM GOLD</t>
  </si>
  <si>
    <t>Lt</t>
  </si>
  <si>
    <t>SOBERAN 420 SC</t>
  </si>
  <si>
    <t>INSECTICIDA</t>
  </si>
  <si>
    <t>TROYA</t>
  </si>
  <si>
    <t>Sembradora</t>
  </si>
  <si>
    <t>Aplicación agroquímicos</t>
  </si>
  <si>
    <t>MAIZ SILO</t>
  </si>
  <si>
    <t>RUSTICO/TREMENDO</t>
  </si>
  <si>
    <t xml:space="preserve">MEDIO </t>
  </si>
  <si>
    <t>Consumo interno</t>
  </si>
  <si>
    <t>Labores Culturales</t>
  </si>
  <si>
    <t>Acarreo y compactado</t>
  </si>
  <si>
    <t>Sellado silo</t>
  </si>
  <si>
    <t>RENDIMIENTO (KG/Há.)</t>
  </si>
  <si>
    <t>los angeles,negrete</t>
  </si>
  <si>
    <t>ESCENARIOS COSTO UNITARIO  ($/kg)</t>
  </si>
  <si>
    <t>Rendimiento (kg/hà)</t>
  </si>
  <si>
    <t>Costo unitario ($/kg) (*)</t>
  </si>
  <si>
    <t>PRECIO ESPERADO ($/kg)</t>
  </si>
  <si>
    <t>abril.22</t>
  </si>
  <si>
    <r>
      <rPr>
        <u/>
        <sz val="8"/>
        <color indexed="8"/>
        <rFont val="Arial Narrow"/>
        <family val="2"/>
      </rPr>
      <t>Fuente</t>
    </r>
    <r>
      <rPr>
        <sz val="8"/>
        <color indexed="8"/>
        <rFont val="Arial Narrow"/>
        <family val="2"/>
      </rPr>
      <t>: INDAP</t>
    </r>
  </si>
  <si>
    <r>
      <rPr>
        <b/>
        <u/>
        <sz val="8"/>
        <color indexed="8"/>
        <rFont val="Arial Narrow"/>
        <family val="2"/>
      </rPr>
      <t>Notas</t>
    </r>
    <r>
      <rPr>
        <b/>
        <sz val="8"/>
        <color indexed="8"/>
        <rFont val="Arial Narrow"/>
        <family val="2"/>
      </rPr>
      <t>:</t>
    </r>
  </si>
  <si>
    <t>JM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</si>
</sst>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&quot;   &quot;;&quot;-&quot;* #,##0&quot;   &quot;;&quot; &quot;* &quot;-&quot;??&quot;   &quot;"/>
    <numFmt numFmtId="165" formatCode="&quot; &quot;* #,##0&quot; &quot;;&quot; &quot;* &quot;-&quot;#,##0&quot; &quot;;&quot; &quot;* &quot;- &quot;"/>
  </numFmts>
  <fonts count="15">
    <font>
      <sz val="11"/>
      <color indexed="8"/>
      <name val="Calibri"/>
    </font>
    <font>
      <sz val="11"/>
      <color theme="1"/>
      <name val="Helvetica Neue"/>
      <family val="2"/>
      <scheme val="minor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sz val="10"/>
      <name val="Arial"/>
      <family val="2"/>
    </font>
    <font>
      <sz val="8"/>
      <color theme="1"/>
      <name val="Arial Narrow"/>
      <family val="2"/>
    </font>
    <font>
      <u/>
      <sz val="8"/>
      <color indexed="8"/>
      <name val="Arial Narrow"/>
      <family val="2"/>
    </font>
    <font>
      <b/>
      <sz val="8"/>
      <color indexed="9"/>
      <name val="Arial Narrow"/>
      <family val="2"/>
    </font>
    <font>
      <b/>
      <i/>
      <sz val="8"/>
      <color indexed="9"/>
      <name val="Arial Narrow"/>
      <family val="2"/>
    </font>
    <font>
      <sz val="8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8"/>
      <color indexed="8"/>
      <name val="Arial Narrow"/>
      <family val="2"/>
    </font>
    <font>
      <b/>
      <u/>
      <sz val="8"/>
      <color indexed="8"/>
      <name val="Arial Narrow"/>
      <family val="2"/>
    </font>
    <font>
      <b/>
      <sz val="8"/>
      <color indexed="15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 applyNumberFormat="0" applyFill="0" applyBorder="0" applyProtection="0"/>
    <xf numFmtId="0" fontId="4" fillId="0" borderId="1"/>
    <xf numFmtId="0" fontId="1" fillId="0" borderId="1"/>
  </cellStyleXfs>
  <cellXfs count="105">
    <xf numFmtId="0" fontId="0" fillId="0" borderId="0" xfId="0" applyFont="1" applyAlignment="1"/>
    <xf numFmtId="49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3" fontId="3" fillId="3" borderId="1" xfId="0" applyNumberFormat="1" applyFont="1" applyFill="1" applyBorder="1" applyAlignment="1">
      <alignment vertical="center"/>
    </xf>
    <xf numFmtId="49" fontId="2" fillId="2" borderId="2" xfId="0" applyNumberFormat="1" applyFont="1" applyFill="1" applyBorder="1" applyAlignment="1">
      <alignment vertical="center" wrapText="1"/>
    </xf>
    <xf numFmtId="49" fontId="2" fillId="2" borderId="2" xfId="0" applyNumberFormat="1" applyFont="1" applyFill="1" applyBorder="1" applyAlignment="1"/>
    <xf numFmtId="0" fontId="2" fillId="2" borderId="2" xfId="0" applyFont="1" applyFill="1" applyBorder="1" applyAlignment="1"/>
    <xf numFmtId="0" fontId="5" fillId="10" borderId="2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vertical="center"/>
    </xf>
    <xf numFmtId="0" fontId="2" fillId="2" borderId="1" xfId="0" applyFont="1" applyFill="1" applyBorder="1" applyAlignment="1"/>
    <xf numFmtId="0" fontId="2" fillId="0" borderId="1" xfId="0" applyNumberFormat="1" applyFont="1" applyBorder="1" applyAlignment="1"/>
    <xf numFmtId="0" fontId="2" fillId="0" borderId="1" xfId="0" applyFont="1" applyBorder="1" applyAlignment="1"/>
    <xf numFmtId="0" fontId="5" fillId="0" borderId="2" xfId="0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0" fontId="5" fillId="10" borderId="2" xfId="0" applyFont="1" applyFill="1" applyBorder="1" applyAlignment="1">
      <alignment horizontal="right" wrapText="1"/>
    </xf>
    <xf numFmtId="17" fontId="5" fillId="10" borderId="2" xfId="0" applyNumberFormat="1" applyFont="1" applyFill="1" applyBorder="1" applyAlignment="1">
      <alignment horizontal="right"/>
    </xf>
    <xf numFmtId="0" fontId="5" fillId="10" borderId="2" xfId="0" applyFont="1" applyFill="1" applyBorder="1" applyAlignment="1">
      <alignment horizontal="right"/>
    </xf>
    <xf numFmtId="3" fontId="5" fillId="10" borderId="2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wrapText="1"/>
    </xf>
    <xf numFmtId="14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horizontal="left"/>
    </xf>
    <xf numFmtId="49" fontId="7" fillId="5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9" fillId="10" borderId="2" xfId="0" applyFont="1" applyFill="1" applyBorder="1" applyAlignment="1">
      <alignment horizontal="left"/>
    </xf>
    <xf numFmtId="0" fontId="5" fillId="10" borderId="2" xfId="0" applyFont="1" applyFill="1" applyBorder="1" applyAlignment="1">
      <alignment horizontal="center"/>
    </xf>
    <xf numFmtId="3" fontId="9" fillId="10" borderId="2" xfId="0" applyNumberFormat="1" applyFont="1" applyFill="1" applyBorder="1"/>
    <xf numFmtId="3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3" fontId="9" fillId="0" borderId="2" xfId="0" applyNumberFormat="1" applyFont="1" applyBorder="1"/>
    <xf numFmtId="0" fontId="9" fillId="0" borderId="2" xfId="1" applyFont="1" applyBorder="1" applyAlignment="1">
      <alignment horizontal="left"/>
    </xf>
    <xf numFmtId="0" fontId="9" fillId="0" borderId="2" xfId="1" applyFont="1" applyBorder="1" applyAlignment="1">
      <alignment horizontal="center"/>
    </xf>
    <xf numFmtId="3" fontId="9" fillId="0" borderId="2" xfId="1" applyNumberFormat="1" applyFont="1" applyBorder="1" applyAlignment="1">
      <alignment horizontal="right"/>
    </xf>
    <xf numFmtId="0" fontId="9" fillId="0" borderId="2" xfId="1" applyFont="1" applyBorder="1" applyAlignment="1">
      <alignment horizontal="center" wrapText="1"/>
    </xf>
    <xf numFmtId="3" fontId="9" fillId="0" borderId="2" xfId="1" applyNumberFormat="1" applyFont="1" applyBorder="1" applyAlignment="1"/>
    <xf numFmtId="3" fontId="5" fillId="0" borderId="2" xfId="0" applyNumberFormat="1" applyFont="1" applyBorder="1" applyAlignment="1"/>
    <xf numFmtId="0" fontId="9" fillId="10" borderId="2" xfId="1" applyFont="1" applyFill="1" applyBorder="1"/>
    <xf numFmtId="0" fontId="9" fillId="10" borderId="2" xfId="1" applyFont="1" applyFill="1" applyBorder="1" applyAlignment="1">
      <alignment horizontal="center"/>
    </xf>
    <xf numFmtId="3" fontId="9" fillId="10" borderId="2" xfId="1" applyNumberFormat="1" applyFont="1" applyFill="1" applyBorder="1" applyAlignment="1"/>
    <xf numFmtId="0" fontId="10" fillId="10" borderId="2" xfId="0" applyFont="1" applyFill="1" applyBorder="1" applyAlignment="1">
      <alignment wrapText="1"/>
    </xf>
    <xf numFmtId="0" fontId="5" fillId="10" borderId="2" xfId="0" applyFont="1" applyFill="1" applyBorder="1" applyAlignment="1">
      <alignment wrapText="1"/>
    </xf>
    <xf numFmtId="3" fontId="5" fillId="10" borderId="2" xfId="0" applyNumberFormat="1" applyFont="1" applyFill="1" applyBorder="1" applyAlignment="1">
      <alignment horizontal="center" wrapText="1"/>
    </xf>
    <xf numFmtId="0" fontId="11" fillId="10" borderId="2" xfId="1" applyFont="1" applyFill="1" applyBorder="1" applyAlignment="1">
      <alignment horizontal="left"/>
    </xf>
    <xf numFmtId="3" fontId="9" fillId="10" borderId="2" xfId="1" applyNumberFormat="1" applyFont="1" applyFill="1" applyBorder="1" applyAlignment="1">
      <alignment horizontal="right"/>
    </xf>
    <xf numFmtId="0" fontId="9" fillId="10" borderId="2" xfId="1" applyFont="1" applyFill="1" applyBorder="1" applyAlignment="1">
      <alignment horizontal="left"/>
    </xf>
    <xf numFmtId="0" fontId="9" fillId="10" borderId="2" xfId="1" applyFont="1" applyFill="1" applyBorder="1" applyAlignment="1"/>
    <xf numFmtId="0" fontId="2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vertical="center"/>
    </xf>
    <xf numFmtId="49" fontId="12" fillId="2" borderId="1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vertical="center"/>
    </xf>
    <xf numFmtId="0" fontId="2" fillId="2" borderId="4" xfId="0" applyFont="1" applyFill="1" applyBorder="1" applyAlignment="1"/>
    <xf numFmtId="164" fontId="7" fillId="2" borderId="5" xfId="0" applyNumberFormat="1" applyFont="1" applyFill="1" applyBorder="1" applyAlignment="1">
      <alignment vertical="center"/>
    </xf>
    <xf numFmtId="49" fontId="2" fillId="2" borderId="6" xfId="0" applyNumberFormat="1" applyFont="1" applyFill="1" applyBorder="1" applyAlignment="1">
      <alignment vertical="center"/>
    </xf>
    <xf numFmtId="164" fontId="7" fillId="2" borderId="7" xfId="0" applyNumberFormat="1" applyFont="1" applyFill="1" applyBorder="1" applyAlignment="1">
      <alignment vertical="center"/>
    </xf>
    <xf numFmtId="49" fontId="2" fillId="2" borderId="8" xfId="0" applyNumberFormat="1" applyFont="1" applyFill="1" applyBorder="1" applyAlignment="1">
      <alignment vertical="center"/>
    </xf>
    <xf numFmtId="0" fontId="2" fillId="2" borderId="9" xfId="0" applyFont="1" applyFill="1" applyBorder="1" applyAlignment="1"/>
    <xf numFmtId="164" fontId="7" fillId="2" borderId="10" xfId="0" applyNumberFormat="1" applyFont="1" applyFill="1" applyBorder="1" applyAlignment="1">
      <alignment vertical="center"/>
    </xf>
    <xf numFmtId="0" fontId="2" fillId="9" borderId="2" xfId="0" applyFont="1" applyFill="1" applyBorder="1" applyAlignment="1"/>
    <xf numFmtId="0" fontId="2" fillId="7" borderId="1" xfId="0" applyFont="1" applyFill="1" applyBorder="1" applyAlignment="1"/>
    <xf numFmtId="49" fontId="12" fillId="8" borderId="2" xfId="0" applyNumberFormat="1" applyFont="1" applyFill="1" applyBorder="1" applyAlignment="1">
      <alignment vertical="center"/>
    </xf>
    <xf numFmtId="49" fontId="2" fillId="8" borderId="2" xfId="0" applyNumberFormat="1" applyFont="1" applyFill="1" applyBorder="1" applyAlignment="1"/>
    <xf numFmtId="49" fontId="12" fillId="2" borderId="2" xfId="0" applyNumberFormat="1" applyFont="1" applyFill="1" applyBorder="1" applyAlignment="1">
      <alignment vertical="center"/>
    </xf>
    <xf numFmtId="3" fontId="12" fillId="2" borderId="2" xfId="0" applyNumberFormat="1" applyFont="1" applyFill="1" applyBorder="1" applyAlignment="1">
      <alignment vertical="center"/>
    </xf>
    <xf numFmtId="9" fontId="2" fillId="2" borderId="2" xfId="0" applyNumberFormat="1" applyFont="1" applyFill="1" applyBorder="1" applyAlignment="1"/>
    <xf numFmtId="0" fontId="12" fillId="2" borderId="2" xfId="0" applyNumberFormat="1" applyFont="1" applyFill="1" applyBorder="1" applyAlignment="1">
      <alignment vertical="center"/>
    </xf>
    <xf numFmtId="165" fontId="12" fillId="2" borderId="2" xfId="0" applyNumberFormat="1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165" fontId="12" fillId="8" borderId="2" xfId="0" applyNumberFormat="1" applyFont="1" applyFill="1" applyBorder="1" applyAlignment="1">
      <alignment vertical="center"/>
    </xf>
    <xf numFmtId="9" fontId="12" fillId="8" borderId="2" xfId="0" applyNumberFormat="1" applyFont="1" applyFill="1" applyBorder="1" applyAlignment="1">
      <alignment vertical="center"/>
    </xf>
    <xf numFmtId="0" fontId="7" fillId="9" borderId="2" xfId="0" applyFont="1" applyFill="1" applyBorder="1" applyAlignment="1">
      <alignment vertical="center"/>
    </xf>
    <xf numFmtId="49" fontId="14" fillId="9" borderId="2" xfId="0" applyNumberFormat="1" applyFont="1" applyFill="1" applyBorder="1" applyAlignment="1">
      <alignment vertical="center"/>
    </xf>
    <xf numFmtId="0" fontId="12" fillId="7" borderId="1" xfId="0" applyFont="1" applyFill="1" applyBorder="1" applyAlignment="1">
      <alignment vertical="center"/>
    </xf>
    <xf numFmtId="164" fontId="12" fillId="2" borderId="1" xfId="0" applyNumberFormat="1" applyFont="1" applyFill="1" applyBorder="1" applyAlignment="1">
      <alignment vertical="center"/>
    </xf>
    <xf numFmtId="49" fontId="7" fillId="3" borderId="1" xfId="0" applyNumberFormat="1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/>
    </xf>
    <xf numFmtId="0" fontId="9" fillId="0" borderId="2" xfId="1" applyFont="1" applyBorder="1" applyAlignment="1">
      <alignment horizontal="right"/>
    </xf>
    <xf numFmtId="0" fontId="9" fillId="10" borderId="2" xfId="1" applyFont="1" applyFill="1" applyBorder="1" applyAlignment="1">
      <alignment horizontal="right"/>
    </xf>
    <xf numFmtId="164" fontId="7" fillId="5" borderId="1" xfId="0" applyNumberFormat="1" applyFont="1" applyFill="1" applyBorder="1" applyAlignment="1">
      <alignment vertical="center"/>
    </xf>
    <xf numFmtId="49" fontId="7" fillId="3" borderId="1" xfId="0" applyNumberFormat="1" applyFont="1" applyFill="1" applyBorder="1" applyAlignment="1">
      <alignment vertical="center"/>
    </xf>
    <xf numFmtId="164" fontId="7" fillId="3" borderId="1" xfId="0" applyNumberFormat="1" applyFont="1" applyFill="1" applyBorder="1" applyAlignment="1">
      <alignment vertical="center"/>
    </xf>
    <xf numFmtId="164" fontId="7" fillId="6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right" vertical="center"/>
    </xf>
    <xf numFmtId="3" fontId="12" fillId="8" borderId="2" xfId="0" applyNumberFormat="1" applyFont="1" applyFill="1" applyBorder="1" applyAlignment="1">
      <alignment vertical="center"/>
    </xf>
    <xf numFmtId="49" fontId="14" fillId="9" borderId="2" xfId="0" applyNumberFormat="1" applyFont="1" applyFill="1" applyBorder="1" applyAlignment="1">
      <alignment vertical="center"/>
    </xf>
    <xf numFmtId="0" fontId="12" fillId="9" borderId="2" xfId="0" applyFont="1" applyFill="1" applyBorder="1" applyAlignment="1">
      <alignment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wrapText="1"/>
    </xf>
    <xf numFmtId="0" fontId="3" fillId="4" borderId="1" xfId="0" applyFont="1" applyFill="1" applyBorder="1" applyAlignment="1">
      <alignment wrapText="1"/>
    </xf>
    <xf numFmtId="49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49" fontId="2" fillId="2" borderId="2" xfId="0" applyNumberFormat="1" applyFont="1" applyFill="1" applyBorder="1" applyAlignment="1"/>
    <xf numFmtId="0" fontId="2" fillId="2" borderId="2" xfId="0" applyFont="1" applyFill="1" applyBorder="1" applyAlignment="1"/>
    <xf numFmtId="14" fontId="5" fillId="0" borderId="2" xfId="0" applyNumberFormat="1" applyFont="1" applyBorder="1" applyAlignment="1">
      <alignment horizontal="right"/>
    </xf>
  </cellXfs>
  <cellStyles count="3">
    <cellStyle name="Normal" xfId="0" builtinId="0"/>
    <cellStyle name="Normal 2" xfId="1"/>
    <cellStyle name="Normal 3 2" xfId="2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314325</xdr:colOff>
      <xdr:row>7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314950" cy="11750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6</xdr:col>
      <xdr:colOff>561975</xdr:colOff>
      <xdr:row>7</xdr:row>
      <xdr:rowOff>32084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314950" cy="1175084"/>
        </a:xfrm>
        <a:prstGeom prst="rect">
          <a:avLst/>
        </a:prstGeom>
      </xdr:spPr>
    </xdr:pic>
    <xdr:clientData/>
  </xdr:twoCellAnchor>
  <xdr:twoCellAnchor editAs="oneCell">
    <xdr:from>
      <xdr:col>0</xdr:col>
      <xdr:colOff>294154</xdr:colOff>
      <xdr:row>1</xdr:row>
      <xdr:rowOff>0</xdr:rowOff>
    </xdr:from>
    <xdr:to>
      <xdr:col>7</xdr:col>
      <xdr:colOff>14008</xdr:colOff>
      <xdr:row>7</xdr:row>
      <xdr:rowOff>32084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54" y="189099"/>
          <a:ext cx="5771030" cy="1166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91"/>
  <sheetViews>
    <sheetView tabSelected="1" zoomScale="110" zoomScaleNormal="110" workbookViewId="0">
      <selection activeCell="H90" sqref="H90"/>
    </sheetView>
  </sheetViews>
  <sheetFormatPr baseColWidth="10" defaultColWidth="10.85546875" defaultRowHeight="11.25" customHeight="1"/>
  <cols>
    <col min="1" max="1" width="4.42578125" style="11" customWidth="1"/>
    <col min="2" max="2" width="20.5703125" style="11" customWidth="1"/>
    <col min="3" max="3" width="15.85546875" style="11" customWidth="1"/>
    <col min="4" max="4" width="9.42578125" style="11" customWidth="1"/>
    <col min="5" max="5" width="14.42578125" style="11" customWidth="1"/>
    <col min="6" max="6" width="11" style="11" customWidth="1"/>
    <col min="7" max="7" width="15" style="11" customWidth="1"/>
    <col min="8" max="248" width="10.85546875" style="11" customWidth="1"/>
    <col min="249" max="16384" width="10.85546875" style="12"/>
  </cols>
  <sheetData>
    <row r="1" spans="1:7" ht="15" customHeight="1">
      <c r="A1" s="10"/>
      <c r="B1" s="10"/>
      <c r="C1" s="10"/>
      <c r="D1" s="10"/>
      <c r="E1" s="10"/>
      <c r="F1" s="10"/>
      <c r="G1" s="10"/>
    </row>
    <row r="2" spans="1:7" ht="15" customHeight="1">
      <c r="A2" s="10"/>
      <c r="B2" s="10"/>
      <c r="C2" s="10"/>
      <c r="D2" s="10"/>
      <c r="E2" s="10"/>
      <c r="F2" s="10"/>
      <c r="G2" s="10"/>
    </row>
    <row r="3" spans="1:7" ht="15" customHeight="1">
      <c r="A3" s="10"/>
      <c r="B3" s="10"/>
      <c r="C3" s="10"/>
      <c r="D3" s="10"/>
      <c r="E3" s="10"/>
      <c r="F3" s="10"/>
      <c r="G3" s="10"/>
    </row>
    <row r="4" spans="1:7" ht="15" customHeight="1">
      <c r="A4" s="10"/>
      <c r="B4" s="10"/>
      <c r="C4" s="10"/>
      <c r="D4" s="10"/>
      <c r="E4" s="10"/>
      <c r="F4" s="10"/>
      <c r="G4" s="10"/>
    </row>
    <row r="5" spans="1:7" ht="15" customHeight="1">
      <c r="A5" s="10"/>
      <c r="B5" s="10"/>
      <c r="C5" s="10"/>
      <c r="D5" s="10"/>
      <c r="E5" s="10"/>
      <c r="F5" s="10"/>
      <c r="G5" s="10"/>
    </row>
    <row r="6" spans="1:7" ht="15" customHeight="1">
      <c r="A6" s="10"/>
      <c r="B6" s="10"/>
      <c r="C6" s="10"/>
      <c r="D6" s="10"/>
      <c r="E6" s="10"/>
      <c r="F6" s="10"/>
      <c r="G6" s="10"/>
    </row>
    <row r="7" spans="1:7" ht="15" customHeight="1">
      <c r="A7" s="10"/>
      <c r="B7" s="10"/>
      <c r="C7" s="10"/>
      <c r="D7" s="10"/>
      <c r="E7" s="10"/>
      <c r="F7" s="10"/>
      <c r="G7" s="10"/>
    </row>
    <row r="8" spans="1:7" ht="15" customHeight="1">
      <c r="A8" s="10"/>
      <c r="B8" s="10"/>
      <c r="C8" s="10"/>
      <c r="D8" s="10"/>
      <c r="E8" s="10"/>
      <c r="F8" s="10"/>
      <c r="G8" s="10"/>
    </row>
    <row r="9" spans="1:7" ht="12" customHeight="1">
      <c r="A9" s="10"/>
      <c r="B9" s="83" t="s">
        <v>0</v>
      </c>
      <c r="C9" s="13" t="s">
        <v>83</v>
      </c>
      <c r="D9" s="10"/>
      <c r="E9" s="98" t="s">
        <v>90</v>
      </c>
      <c r="F9" s="99"/>
      <c r="G9" s="14">
        <v>25000</v>
      </c>
    </row>
    <row r="10" spans="1:7" ht="12.75">
      <c r="A10" s="10"/>
      <c r="B10" s="5" t="s">
        <v>1</v>
      </c>
      <c r="C10" s="8" t="s">
        <v>84</v>
      </c>
      <c r="D10" s="10"/>
      <c r="E10" s="100" t="s">
        <v>2</v>
      </c>
      <c r="F10" s="101"/>
      <c r="G10" s="16" t="s">
        <v>96</v>
      </c>
    </row>
    <row r="11" spans="1:7" ht="12.75">
      <c r="A11" s="10"/>
      <c r="B11" s="5" t="s">
        <v>3</v>
      </c>
      <c r="C11" s="17" t="s">
        <v>85</v>
      </c>
      <c r="D11" s="10"/>
      <c r="E11" s="100" t="s">
        <v>95</v>
      </c>
      <c r="F11" s="101"/>
      <c r="G11" s="18">
        <v>100</v>
      </c>
    </row>
    <row r="12" spans="1:7" ht="11.25" customHeight="1">
      <c r="A12" s="10"/>
      <c r="B12" s="5" t="s">
        <v>4</v>
      </c>
      <c r="C12" s="17" t="s">
        <v>59</v>
      </c>
      <c r="D12" s="10"/>
      <c r="E12" s="6" t="s">
        <v>5</v>
      </c>
      <c r="F12" s="7"/>
      <c r="G12" s="18">
        <f>G9*G11</f>
        <v>2500000</v>
      </c>
    </row>
    <row r="13" spans="1:7" ht="11.25" customHeight="1">
      <c r="A13" s="10"/>
      <c r="B13" s="5" t="s">
        <v>6</v>
      </c>
      <c r="C13" s="17" t="s">
        <v>60</v>
      </c>
      <c r="D13" s="10"/>
      <c r="E13" s="100" t="s">
        <v>7</v>
      </c>
      <c r="F13" s="101"/>
      <c r="G13" s="17" t="s">
        <v>86</v>
      </c>
    </row>
    <row r="14" spans="1:7" ht="13.5" customHeight="1">
      <c r="A14" s="10"/>
      <c r="B14" s="5" t="s">
        <v>8</v>
      </c>
      <c r="C14" s="17" t="s">
        <v>91</v>
      </c>
      <c r="D14" s="10"/>
      <c r="E14" s="100" t="s">
        <v>9</v>
      </c>
      <c r="F14" s="101"/>
      <c r="G14" s="16" t="s">
        <v>96</v>
      </c>
    </row>
    <row r="15" spans="1:7" ht="12.75">
      <c r="A15" s="10"/>
      <c r="B15" s="5" t="s">
        <v>10</v>
      </c>
      <c r="C15" s="104">
        <v>44727</v>
      </c>
      <c r="D15" s="10"/>
      <c r="E15" s="102" t="s">
        <v>11</v>
      </c>
      <c r="F15" s="103"/>
      <c r="G15" s="13" t="s">
        <v>69</v>
      </c>
    </row>
    <row r="16" spans="1:7" ht="12" customHeight="1">
      <c r="A16" s="10"/>
      <c r="B16" s="19"/>
      <c r="C16" s="20"/>
      <c r="D16" s="10"/>
      <c r="E16" s="10"/>
      <c r="F16" s="10"/>
      <c r="G16" s="21"/>
    </row>
    <row r="17" spans="1:7" ht="12" customHeight="1">
      <c r="A17" s="10"/>
      <c r="B17" s="96" t="s">
        <v>12</v>
      </c>
      <c r="C17" s="97"/>
      <c r="D17" s="97"/>
      <c r="E17" s="97"/>
      <c r="F17" s="97"/>
      <c r="G17" s="97"/>
    </row>
    <row r="18" spans="1:7" ht="12" customHeight="1">
      <c r="A18" s="10"/>
      <c r="B18" s="10"/>
      <c r="C18" s="22"/>
      <c r="D18" s="22"/>
      <c r="E18" s="22"/>
      <c r="F18" s="10"/>
      <c r="G18" s="10"/>
    </row>
    <row r="19" spans="1:7" ht="12" customHeight="1">
      <c r="A19" s="10"/>
      <c r="B19" s="23" t="s">
        <v>13</v>
      </c>
      <c r="C19" s="24"/>
      <c r="D19" s="24"/>
      <c r="E19" s="24"/>
      <c r="F19" s="24"/>
      <c r="G19" s="24"/>
    </row>
    <row r="20" spans="1:7" ht="24" customHeight="1">
      <c r="A20" s="10"/>
      <c r="B20" s="84" t="s">
        <v>14</v>
      </c>
      <c r="C20" s="84" t="s">
        <v>15</v>
      </c>
      <c r="D20" s="84" t="s">
        <v>16</v>
      </c>
      <c r="E20" s="84" t="s">
        <v>17</v>
      </c>
      <c r="F20" s="84" t="s">
        <v>18</v>
      </c>
      <c r="G20" s="84" t="s">
        <v>19</v>
      </c>
    </row>
    <row r="21" spans="1:7" ht="12.75">
      <c r="A21" s="10"/>
      <c r="B21" s="25" t="s">
        <v>66</v>
      </c>
      <c r="C21" s="26" t="s">
        <v>20</v>
      </c>
      <c r="D21" s="17">
        <v>6</v>
      </c>
      <c r="E21" s="8" t="s">
        <v>26</v>
      </c>
      <c r="F21" s="18">
        <v>20000</v>
      </c>
      <c r="G21" s="27">
        <f>F21*D21</f>
        <v>120000</v>
      </c>
    </row>
    <row r="22" spans="1:7" ht="12.75">
      <c r="A22" s="10"/>
      <c r="B22" s="25" t="s">
        <v>87</v>
      </c>
      <c r="C22" s="26" t="s">
        <v>20</v>
      </c>
      <c r="D22" s="17">
        <v>5</v>
      </c>
      <c r="E22" s="8" t="s">
        <v>26</v>
      </c>
      <c r="F22" s="18">
        <v>20000</v>
      </c>
      <c r="G22" s="27">
        <f>F22*D22</f>
        <v>100000</v>
      </c>
    </row>
    <row r="23" spans="1:7" ht="12.75" customHeight="1">
      <c r="A23" s="10"/>
      <c r="B23" s="1" t="s">
        <v>21</v>
      </c>
      <c r="C23" s="2"/>
      <c r="D23" s="2"/>
      <c r="E23" s="2"/>
      <c r="F23" s="3"/>
      <c r="G23" s="4">
        <f>SUM(G21:G22)</f>
        <v>220000</v>
      </c>
    </row>
    <row r="24" spans="1:7" ht="12" customHeight="1">
      <c r="A24" s="10"/>
      <c r="B24" s="10"/>
      <c r="C24" s="10"/>
      <c r="D24" s="10"/>
      <c r="E24" s="10"/>
      <c r="F24" s="28"/>
      <c r="G24" s="28"/>
    </row>
    <row r="25" spans="1:7" ht="12" customHeight="1">
      <c r="A25" s="10"/>
      <c r="B25" s="23" t="s">
        <v>22</v>
      </c>
      <c r="C25" s="29"/>
      <c r="D25" s="29"/>
      <c r="E25" s="29"/>
      <c r="F25" s="24"/>
      <c r="G25" s="24"/>
    </row>
    <row r="26" spans="1:7" ht="24" customHeight="1">
      <c r="A26" s="10"/>
      <c r="B26" s="85" t="s">
        <v>14</v>
      </c>
      <c r="C26" s="84" t="s">
        <v>15</v>
      </c>
      <c r="D26" s="84" t="s">
        <v>16</v>
      </c>
      <c r="E26" s="85" t="s">
        <v>17</v>
      </c>
      <c r="F26" s="84" t="s">
        <v>18</v>
      </c>
      <c r="G26" s="85" t="s">
        <v>19</v>
      </c>
    </row>
    <row r="27" spans="1:7" ht="12" customHeight="1">
      <c r="A27" s="10"/>
      <c r="B27" s="30"/>
      <c r="C27" s="31"/>
      <c r="D27" s="92">
        <v>0</v>
      </c>
      <c r="E27" s="31"/>
      <c r="F27" s="30">
        <v>0</v>
      </c>
      <c r="G27" s="30">
        <v>0</v>
      </c>
    </row>
    <row r="28" spans="1:7" ht="12" customHeight="1">
      <c r="A28" s="10"/>
      <c r="B28" s="1" t="s">
        <v>23</v>
      </c>
      <c r="C28" s="2"/>
      <c r="D28" s="2"/>
      <c r="E28" s="2"/>
      <c r="F28" s="3"/>
      <c r="G28" s="3">
        <v>0</v>
      </c>
    </row>
    <row r="29" spans="1:7" ht="12" customHeight="1">
      <c r="A29" s="10"/>
      <c r="B29" s="10"/>
      <c r="C29" s="10"/>
      <c r="D29" s="10"/>
      <c r="E29" s="10"/>
      <c r="F29" s="28"/>
      <c r="G29" s="28"/>
    </row>
    <row r="30" spans="1:7" ht="12" customHeight="1">
      <c r="A30" s="10"/>
      <c r="B30" s="23" t="s">
        <v>24</v>
      </c>
      <c r="C30" s="29"/>
      <c r="D30" s="29"/>
      <c r="E30" s="29"/>
      <c r="F30" s="24"/>
      <c r="G30" s="24"/>
    </row>
    <row r="31" spans="1:7" ht="24" customHeight="1">
      <c r="A31" s="10"/>
      <c r="B31" s="85" t="s">
        <v>14</v>
      </c>
      <c r="C31" s="85" t="s">
        <v>15</v>
      </c>
      <c r="D31" s="85" t="s">
        <v>16</v>
      </c>
      <c r="E31" s="85" t="s">
        <v>17</v>
      </c>
      <c r="F31" s="84" t="s">
        <v>18</v>
      </c>
      <c r="G31" s="85" t="s">
        <v>19</v>
      </c>
    </row>
    <row r="32" spans="1:7" ht="12.75" customHeight="1">
      <c r="A32" s="10"/>
      <c r="B32" s="32" t="s">
        <v>25</v>
      </c>
      <c r="C32" s="33" t="s">
        <v>99</v>
      </c>
      <c r="D32" s="13">
        <v>0.25</v>
      </c>
      <c r="E32" s="34" t="s">
        <v>63</v>
      </c>
      <c r="F32" s="14">
        <v>200000</v>
      </c>
      <c r="G32" s="35">
        <f>(F32*D32)</f>
        <v>50000</v>
      </c>
    </row>
    <row r="33" spans="1:7" ht="12.75" customHeight="1">
      <c r="A33" s="10"/>
      <c r="B33" s="32" t="s">
        <v>61</v>
      </c>
      <c r="C33" s="33" t="s">
        <v>99</v>
      </c>
      <c r="D33" s="13">
        <v>0.25</v>
      </c>
      <c r="E33" s="34" t="s">
        <v>65</v>
      </c>
      <c r="F33" s="14">
        <v>200000</v>
      </c>
      <c r="G33" s="35">
        <f t="shared" ref="G33:G40" si="0">(F33*D33)</f>
        <v>50000</v>
      </c>
    </row>
    <row r="34" spans="1:7" ht="12.75" customHeight="1">
      <c r="A34" s="10"/>
      <c r="B34" s="32" t="s">
        <v>67</v>
      </c>
      <c r="C34" s="33" t="s">
        <v>99</v>
      </c>
      <c r="D34" s="13">
        <v>0.25</v>
      </c>
      <c r="E34" s="34" t="s">
        <v>65</v>
      </c>
      <c r="F34" s="14">
        <v>200000</v>
      </c>
      <c r="G34" s="35">
        <f t="shared" si="0"/>
        <v>50000</v>
      </c>
    </row>
    <row r="35" spans="1:7" ht="12.75" customHeight="1">
      <c r="A35" s="10"/>
      <c r="B35" s="36" t="s">
        <v>81</v>
      </c>
      <c r="C35" s="33" t="s">
        <v>99</v>
      </c>
      <c r="D35" s="86">
        <v>0.1875</v>
      </c>
      <c r="E35" s="34" t="s">
        <v>65</v>
      </c>
      <c r="F35" s="38">
        <v>280000</v>
      </c>
      <c r="G35" s="35">
        <f t="shared" si="0"/>
        <v>52500</v>
      </c>
    </row>
    <row r="36" spans="1:7" ht="12.75" customHeight="1">
      <c r="A36" s="10"/>
      <c r="B36" s="36" t="s">
        <v>82</v>
      </c>
      <c r="C36" s="33" t="s">
        <v>99</v>
      </c>
      <c r="D36" s="13">
        <v>0.25</v>
      </c>
      <c r="E36" s="39" t="s">
        <v>63</v>
      </c>
      <c r="F36" s="40">
        <v>120000</v>
      </c>
      <c r="G36" s="35">
        <f t="shared" si="0"/>
        <v>30000</v>
      </c>
    </row>
    <row r="37" spans="1:7" ht="12.75" customHeight="1">
      <c r="A37" s="10"/>
      <c r="B37" s="36" t="s">
        <v>71</v>
      </c>
      <c r="C37" s="33" t="s">
        <v>99</v>
      </c>
      <c r="D37" s="13">
        <v>0.25</v>
      </c>
      <c r="E37" s="37" t="s">
        <v>65</v>
      </c>
      <c r="F37" s="38">
        <v>160000</v>
      </c>
      <c r="G37" s="35">
        <f t="shared" si="0"/>
        <v>40000</v>
      </c>
    </row>
    <row r="38" spans="1:7" ht="12.75">
      <c r="A38" s="10"/>
      <c r="B38" s="32" t="s">
        <v>81</v>
      </c>
      <c r="C38" s="33" t="s">
        <v>99</v>
      </c>
      <c r="D38" s="86">
        <v>0.1875</v>
      </c>
      <c r="E38" s="34" t="s">
        <v>65</v>
      </c>
      <c r="F38" s="41">
        <v>280000</v>
      </c>
      <c r="G38" s="35">
        <f t="shared" si="0"/>
        <v>52500</v>
      </c>
    </row>
    <row r="39" spans="1:7" ht="12.75">
      <c r="A39" s="10"/>
      <c r="B39" s="42" t="s">
        <v>88</v>
      </c>
      <c r="C39" s="33" t="s">
        <v>99</v>
      </c>
      <c r="D39" s="13">
        <v>1</v>
      </c>
      <c r="E39" s="43" t="s">
        <v>70</v>
      </c>
      <c r="F39" s="44">
        <v>200000</v>
      </c>
      <c r="G39" s="35">
        <f t="shared" si="0"/>
        <v>200000</v>
      </c>
    </row>
    <row r="40" spans="1:7" ht="12.75">
      <c r="A40" s="10"/>
      <c r="B40" s="42" t="s">
        <v>89</v>
      </c>
      <c r="C40" s="33" t="s">
        <v>99</v>
      </c>
      <c r="D40" s="87">
        <v>0.5</v>
      </c>
      <c r="E40" s="43" t="s">
        <v>70</v>
      </c>
      <c r="F40" s="44">
        <v>200000</v>
      </c>
      <c r="G40" s="35">
        <f t="shared" si="0"/>
        <v>100000</v>
      </c>
    </row>
    <row r="41" spans="1:7" ht="24" customHeight="1">
      <c r="A41" s="10"/>
      <c r="B41" s="1" t="s">
        <v>28</v>
      </c>
      <c r="C41" s="2"/>
      <c r="D41" s="2"/>
      <c r="E41" s="2"/>
      <c r="F41" s="3"/>
      <c r="G41" s="4">
        <f>SUM(G32:G40)</f>
        <v>625000</v>
      </c>
    </row>
    <row r="42" spans="1:7" ht="12.75" customHeight="1">
      <c r="A42" s="10"/>
      <c r="B42" s="10"/>
      <c r="C42" s="10"/>
      <c r="D42" s="10"/>
      <c r="E42" s="10"/>
      <c r="F42" s="28"/>
      <c r="G42" s="28"/>
    </row>
    <row r="43" spans="1:7" ht="12.75" customHeight="1">
      <c r="A43" s="10"/>
      <c r="B43" s="23" t="s">
        <v>29</v>
      </c>
      <c r="C43" s="29"/>
      <c r="D43" s="29"/>
      <c r="E43" s="29"/>
      <c r="F43" s="24"/>
      <c r="G43" s="24"/>
    </row>
    <row r="44" spans="1:7" ht="24" customHeight="1">
      <c r="A44" s="10"/>
      <c r="B44" s="84" t="s">
        <v>30</v>
      </c>
      <c r="C44" s="84" t="s">
        <v>31</v>
      </c>
      <c r="D44" s="84" t="s">
        <v>32</v>
      </c>
      <c r="E44" s="84" t="s">
        <v>17</v>
      </c>
      <c r="F44" s="84" t="s">
        <v>18</v>
      </c>
      <c r="G44" s="84" t="s">
        <v>19</v>
      </c>
    </row>
    <row r="45" spans="1:7" ht="12.75" customHeight="1">
      <c r="A45" s="10"/>
      <c r="B45" s="45" t="s">
        <v>72</v>
      </c>
      <c r="C45" s="46"/>
      <c r="D45" s="15"/>
      <c r="E45" s="46"/>
      <c r="F45" s="47"/>
      <c r="G45" s="35"/>
    </row>
    <row r="46" spans="1:7" ht="12.75" customHeight="1">
      <c r="A46" s="10"/>
      <c r="B46" s="36" t="s">
        <v>73</v>
      </c>
      <c r="C46" s="37" t="s">
        <v>74</v>
      </c>
      <c r="D46" s="86">
        <v>1.2</v>
      </c>
      <c r="E46" s="37" t="s">
        <v>65</v>
      </c>
      <c r="F46" s="38">
        <v>125000</v>
      </c>
      <c r="G46" s="35">
        <f>D46*F46</f>
        <v>150000</v>
      </c>
    </row>
    <row r="47" spans="1:7" ht="12.75" customHeight="1">
      <c r="A47" s="10"/>
      <c r="B47" s="48" t="s">
        <v>33</v>
      </c>
      <c r="C47" s="43"/>
      <c r="D47" s="87"/>
      <c r="E47" s="43"/>
      <c r="F47" s="49"/>
      <c r="G47" s="35">
        <f t="shared" ref="G47:G54" si="1">D47*F47</f>
        <v>0</v>
      </c>
    </row>
    <row r="48" spans="1:7" ht="12.75" customHeight="1">
      <c r="A48" s="10"/>
      <c r="B48" s="50" t="s">
        <v>75</v>
      </c>
      <c r="C48" s="43" t="s">
        <v>68</v>
      </c>
      <c r="D48" s="87">
        <v>400</v>
      </c>
      <c r="E48" s="43" t="s">
        <v>65</v>
      </c>
      <c r="F48" s="49">
        <v>550</v>
      </c>
      <c r="G48" s="35">
        <f t="shared" si="1"/>
        <v>220000</v>
      </c>
    </row>
    <row r="49" spans="1:7" ht="12.75" customHeight="1">
      <c r="A49" s="10"/>
      <c r="B49" s="50" t="s">
        <v>62</v>
      </c>
      <c r="C49" s="43" t="s">
        <v>68</v>
      </c>
      <c r="D49" s="87">
        <v>450</v>
      </c>
      <c r="E49" s="43" t="s">
        <v>27</v>
      </c>
      <c r="F49" s="49">
        <v>1000</v>
      </c>
      <c r="G49" s="35">
        <f t="shared" si="1"/>
        <v>450000</v>
      </c>
    </row>
    <row r="50" spans="1:7" ht="12.75" customHeight="1">
      <c r="A50" s="10"/>
      <c r="B50" s="48" t="s">
        <v>64</v>
      </c>
      <c r="C50" s="43"/>
      <c r="D50" s="87"/>
      <c r="E50" s="43"/>
      <c r="F50" s="49"/>
      <c r="G50" s="35">
        <f t="shared" si="1"/>
        <v>0</v>
      </c>
    </row>
    <row r="51" spans="1:7" ht="12.75" customHeight="1">
      <c r="A51" s="10"/>
      <c r="B51" s="51" t="s">
        <v>76</v>
      </c>
      <c r="C51" s="43" t="s">
        <v>77</v>
      </c>
      <c r="D51" s="87">
        <v>4</v>
      </c>
      <c r="E51" s="43" t="s">
        <v>63</v>
      </c>
      <c r="F51" s="49">
        <v>12000</v>
      </c>
      <c r="G51" s="35">
        <f t="shared" si="1"/>
        <v>48000</v>
      </c>
    </row>
    <row r="52" spans="1:7" ht="13.5" customHeight="1">
      <c r="A52" s="10"/>
      <c r="B52" s="50" t="s">
        <v>78</v>
      </c>
      <c r="C52" s="43" t="s">
        <v>77</v>
      </c>
      <c r="D52" s="87">
        <v>0.25</v>
      </c>
      <c r="E52" s="43" t="s">
        <v>63</v>
      </c>
      <c r="F52" s="49">
        <v>29600</v>
      </c>
      <c r="G52" s="35">
        <f t="shared" si="1"/>
        <v>7400</v>
      </c>
    </row>
    <row r="53" spans="1:7" ht="12" customHeight="1">
      <c r="A53" s="10"/>
      <c r="B53" s="48" t="s">
        <v>79</v>
      </c>
      <c r="C53" s="43"/>
      <c r="D53" s="87"/>
      <c r="E53" s="43"/>
      <c r="F53" s="49"/>
      <c r="G53" s="35">
        <f t="shared" si="1"/>
        <v>0</v>
      </c>
    </row>
    <row r="54" spans="1:7" ht="12" customHeight="1">
      <c r="A54" s="10"/>
      <c r="B54" s="51" t="s">
        <v>80</v>
      </c>
      <c r="C54" s="43" t="s">
        <v>77</v>
      </c>
      <c r="D54" s="87">
        <v>4</v>
      </c>
      <c r="E54" s="43" t="s">
        <v>63</v>
      </c>
      <c r="F54" s="49">
        <v>19000</v>
      </c>
      <c r="G54" s="35">
        <f t="shared" si="1"/>
        <v>76000</v>
      </c>
    </row>
    <row r="55" spans="1:7" ht="12" customHeight="1">
      <c r="A55" s="10"/>
      <c r="B55" s="1" t="s">
        <v>34</v>
      </c>
      <c r="C55" s="2"/>
      <c r="D55" s="2"/>
      <c r="E55" s="2"/>
      <c r="F55" s="3"/>
      <c r="G55" s="4">
        <f>SUM(G45:G54)</f>
        <v>951400</v>
      </c>
    </row>
    <row r="56" spans="1:7" ht="12" customHeight="1">
      <c r="A56" s="10"/>
      <c r="B56" s="10"/>
      <c r="C56" s="10"/>
      <c r="D56" s="10"/>
      <c r="E56" s="52"/>
      <c r="F56" s="28"/>
      <c r="G56" s="28"/>
    </row>
    <row r="57" spans="1:7" ht="12" customHeight="1">
      <c r="A57" s="10"/>
      <c r="B57" s="23" t="s">
        <v>35</v>
      </c>
      <c r="C57" s="29"/>
      <c r="D57" s="29"/>
      <c r="E57" s="29"/>
      <c r="F57" s="24"/>
      <c r="G57" s="24"/>
    </row>
    <row r="58" spans="1:7" ht="12" customHeight="1">
      <c r="A58" s="10"/>
      <c r="B58" s="85" t="s">
        <v>36</v>
      </c>
      <c r="C58" s="84" t="s">
        <v>31</v>
      </c>
      <c r="D58" s="84" t="s">
        <v>32</v>
      </c>
      <c r="E58" s="85" t="s">
        <v>17</v>
      </c>
      <c r="F58" s="84" t="s">
        <v>18</v>
      </c>
      <c r="G58" s="85" t="s">
        <v>19</v>
      </c>
    </row>
    <row r="59" spans="1:7" ht="12.75" customHeight="1">
      <c r="A59" s="10"/>
      <c r="B59" s="30"/>
      <c r="C59" s="31"/>
      <c r="D59" s="92">
        <v>0</v>
      </c>
      <c r="E59" s="31"/>
      <c r="F59" s="30">
        <v>0</v>
      </c>
      <c r="G59" s="30">
        <v>0</v>
      </c>
    </row>
    <row r="60" spans="1:7" ht="15" customHeight="1">
      <c r="A60" s="10"/>
      <c r="B60" s="1" t="s">
        <v>37</v>
      </c>
      <c r="C60" s="2"/>
      <c r="D60" s="2"/>
      <c r="E60" s="2"/>
      <c r="F60" s="3"/>
      <c r="G60" s="4"/>
    </row>
    <row r="61" spans="1:7" ht="12" customHeight="1">
      <c r="A61" s="10"/>
      <c r="B61" s="10"/>
      <c r="C61" s="10"/>
      <c r="D61" s="10"/>
      <c r="E61" s="10"/>
      <c r="F61" s="28"/>
      <c r="G61" s="28"/>
    </row>
    <row r="62" spans="1:7" ht="12" customHeight="1">
      <c r="A62" s="10"/>
      <c r="B62" s="23" t="s">
        <v>38</v>
      </c>
      <c r="C62" s="54"/>
      <c r="D62" s="54"/>
      <c r="E62" s="54"/>
      <c r="F62" s="54"/>
      <c r="G62" s="88">
        <f>G23+G41+G55+G60</f>
        <v>1796400</v>
      </c>
    </row>
    <row r="63" spans="1:7" ht="12" customHeight="1">
      <c r="A63" s="10"/>
      <c r="B63" s="89" t="s">
        <v>39</v>
      </c>
      <c r="C63" s="53"/>
      <c r="D63" s="53"/>
      <c r="E63" s="53"/>
      <c r="F63" s="53"/>
      <c r="G63" s="90">
        <f>G62*0.05</f>
        <v>89820</v>
      </c>
    </row>
    <row r="64" spans="1:7" ht="12" customHeight="1">
      <c r="A64" s="10"/>
      <c r="B64" s="23" t="s">
        <v>40</v>
      </c>
      <c r="C64" s="54"/>
      <c r="D64" s="54"/>
      <c r="E64" s="54"/>
      <c r="F64" s="54"/>
      <c r="G64" s="88">
        <f>G63+G62</f>
        <v>1886220</v>
      </c>
    </row>
    <row r="65" spans="1:7" ht="12" customHeight="1">
      <c r="A65" s="10"/>
      <c r="B65" s="89" t="s">
        <v>41</v>
      </c>
      <c r="C65" s="53"/>
      <c r="D65" s="53"/>
      <c r="E65" s="53"/>
      <c r="F65" s="53"/>
      <c r="G65" s="90">
        <f>G12</f>
        <v>2500000</v>
      </c>
    </row>
    <row r="66" spans="1:7" ht="12" customHeight="1">
      <c r="A66" s="10"/>
      <c r="B66" s="23" t="s">
        <v>42</v>
      </c>
      <c r="C66" s="54"/>
      <c r="D66" s="54"/>
      <c r="E66" s="54"/>
      <c r="F66" s="54"/>
      <c r="G66" s="91">
        <f>G65-G64</f>
        <v>613780</v>
      </c>
    </row>
    <row r="67" spans="1:7" ht="12" customHeight="1">
      <c r="A67" s="10"/>
      <c r="B67" s="55" t="s">
        <v>97</v>
      </c>
      <c r="C67" s="56"/>
      <c r="D67" s="56"/>
      <c r="E67" s="56"/>
      <c r="F67" s="56"/>
      <c r="G67" s="57"/>
    </row>
    <row r="68" spans="1:7" ht="12.75" customHeight="1">
      <c r="A68" s="10"/>
      <c r="B68" s="24"/>
      <c r="C68" s="56"/>
      <c r="D68" s="56"/>
      <c r="E68" s="56"/>
      <c r="F68" s="56"/>
      <c r="G68" s="57"/>
    </row>
    <row r="69" spans="1:7" ht="12" customHeight="1">
      <c r="A69" s="10"/>
      <c r="B69" s="58" t="s">
        <v>98</v>
      </c>
      <c r="C69" s="10"/>
      <c r="D69" s="10"/>
      <c r="E69" s="10"/>
      <c r="F69" s="10"/>
      <c r="G69" s="57"/>
    </row>
    <row r="70" spans="1:7" ht="12.75" customHeight="1">
      <c r="A70" s="10"/>
      <c r="B70" s="59" t="s">
        <v>43</v>
      </c>
      <c r="C70" s="60"/>
      <c r="D70" s="60"/>
      <c r="E70" s="60"/>
      <c r="F70" s="60"/>
      <c r="G70" s="61"/>
    </row>
    <row r="71" spans="1:7" ht="12" customHeight="1">
      <c r="A71" s="10"/>
      <c r="B71" s="62" t="s">
        <v>44</v>
      </c>
      <c r="C71" s="10"/>
      <c r="D71" s="10"/>
      <c r="E71" s="10"/>
      <c r="F71" s="28"/>
      <c r="G71" s="63"/>
    </row>
    <row r="72" spans="1:7" ht="12" customHeight="1">
      <c r="A72" s="10"/>
      <c r="B72" s="62" t="s">
        <v>45</v>
      </c>
      <c r="C72" s="10"/>
      <c r="D72" s="10"/>
      <c r="E72" s="10"/>
      <c r="F72" s="10"/>
      <c r="G72" s="63"/>
    </row>
    <row r="73" spans="1:7" ht="12.75" customHeight="1">
      <c r="A73" s="10"/>
      <c r="B73" s="62" t="s">
        <v>46</v>
      </c>
      <c r="C73" s="10"/>
      <c r="D73" s="10"/>
      <c r="E73" s="10"/>
      <c r="F73" s="10"/>
      <c r="G73" s="63"/>
    </row>
    <row r="74" spans="1:7" ht="15.6" customHeight="1">
      <c r="A74" s="10"/>
      <c r="B74" s="62" t="s">
        <v>47</v>
      </c>
      <c r="C74" s="10"/>
      <c r="D74" s="10"/>
      <c r="E74" s="10"/>
      <c r="F74" s="10"/>
      <c r="G74" s="63"/>
    </row>
    <row r="75" spans="1:7" ht="11.25" customHeight="1">
      <c r="B75" s="64" t="s">
        <v>48</v>
      </c>
      <c r="C75" s="65"/>
      <c r="D75" s="65"/>
      <c r="E75" s="65"/>
      <c r="F75" s="65"/>
      <c r="G75" s="66"/>
    </row>
    <row r="76" spans="1:7" ht="11.25" customHeight="1">
      <c r="B76" s="24"/>
      <c r="C76" s="10"/>
      <c r="D76" s="10"/>
      <c r="E76" s="10"/>
      <c r="F76" s="10"/>
      <c r="G76" s="57"/>
    </row>
    <row r="77" spans="1:7" ht="11.25" customHeight="1">
      <c r="B77" s="94" t="s">
        <v>49</v>
      </c>
      <c r="C77" s="95"/>
      <c r="D77" s="67"/>
      <c r="E77" s="68"/>
      <c r="F77" s="68"/>
      <c r="G77" s="57"/>
    </row>
    <row r="78" spans="1:7" ht="11.25" customHeight="1">
      <c r="B78" s="69" t="s">
        <v>36</v>
      </c>
      <c r="C78" s="69" t="s">
        <v>50</v>
      </c>
      <c r="D78" s="70" t="s">
        <v>51</v>
      </c>
      <c r="E78" s="68"/>
      <c r="F78" s="68"/>
      <c r="G78" s="57"/>
    </row>
    <row r="79" spans="1:7" ht="11.25" customHeight="1">
      <c r="B79" s="71" t="s">
        <v>52</v>
      </c>
      <c r="C79" s="72">
        <f>+G23</f>
        <v>220000</v>
      </c>
      <c r="D79" s="73">
        <f>(C79/C85)</f>
        <v>0.11663538717646935</v>
      </c>
      <c r="E79" s="68"/>
      <c r="F79" s="68"/>
      <c r="G79" s="57"/>
    </row>
    <row r="80" spans="1:7" ht="11.25" customHeight="1">
      <c r="B80" s="71" t="s">
        <v>53</v>
      </c>
      <c r="C80" s="74">
        <f>+G28</f>
        <v>0</v>
      </c>
      <c r="D80" s="73">
        <v>0</v>
      </c>
      <c r="E80" s="68"/>
      <c r="F80" s="68"/>
      <c r="G80" s="57"/>
    </row>
    <row r="81" spans="2:7" ht="11.25" customHeight="1">
      <c r="B81" s="71" t="s">
        <v>54</v>
      </c>
      <c r="C81" s="72">
        <f>+G41</f>
        <v>625000</v>
      </c>
      <c r="D81" s="73">
        <f>(C81/C85)</f>
        <v>0.33135053175133333</v>
      </c>
      <c r="E81" s="68"/>
      <c r="F81" s="68"/>
      <c r="G81" s="57"/>
    </row>
    <row r="82" spans="2:7" ht="11.25" customHeight="1">
      <c r="B82" s="71" t="s">
        <v>30</v>
      </c>
      <c r="C82" s="72">
        <f>+G55</f>
        <v>951400</v>
      </c>
      <c r="D82" s="73">
        <f>(C82/C85)</f>
        <v>0.50439503345314973</v>
      </c>
      <c r="E82" s="68"/>
      <c r="F82" s="68"/>
      <c r="G82" s="57"/>
    </row>
    <row r="83" spans="2:7" ht="11.25" customHeight="1">
      <c r="B83" s="71" t="s">
        <v>55</v>
      </c>
      <c r="C83" s="75">
        <f>+G60</f>
        <v>0</v>
      </c>
      <c r="D83" s="73">
        <f>(C83/C85)</f>
        <v>0</v>
      </c>
      <c r="E83" s="76"/>
      <c r="F83" s="76"/>
      <c r="G83" s="57"/>
    </row>
    <row r="84" spans="2:7" ht="11.25" customHeight="1">
      <c r="B84" s="71" t="s">
        <v>56</v>
      </c>
      <c r="C84" s="75">
        <f>+G63</f>
        <v>89820</v>
      </c>
      <c r="D84" s="73">
        <f>(C84/C85)</f>
        <v>4.7619047619047616E-2</v>
      </c>
      <c r="E84" s="76"/>
      <c r="F84" s="76"/>
      <c r="G84" s="57"/>
    </row>
    <row r="85" spans="2:7" ht="11.25" customHeight="1">
      <c r="B85" s="69" t="s">
        <v>57</v>
      </c>
      <c r="C85" s="77">
        <f>SUM(C79:C84)</f>
        <v>1886220</v>
      </c>
      <c r="D85" s="78">
        <f>SUM(D79:D84)</f>
        <v>1</v>
      </c>
      <c r="E85" s="76"/>
      <c r="F85" s="76"/>
      <c r="G85" s="57"/>
    </row>
    <row r="86" spans="2:7" ht="11.25" customHeight="1">
      <c r="B86" s="24"/>
      <c r="C86" s="56"/>
      <c r="D86" s="56"/>
      <c r="E86" s="56"/>
      <c r="F86" s="56"/>
      <c r="G86" s="57"/>
    </row>
    <row r="87" spans="2:7" ht="11.25" customHeight="1">
      <c r="B87" s="9"/>
      <c r="C87" s="56"/>
      <c r="D87" s="56"/>
      <c r="E87" s="56"/>
      <c r="F87" s="56"/>
      <c r="G87" s="57"/>
    </row>
    <row r="88" spans="2:7" ht="11.25" customHeight="1">
      <c r="B88" s="79"/>
      <c r="C88" s="80" t="s">
        <v>92</v>
      </c>
      <c r="D88" s="79"/>
      <c r="E88" s="79"/>
      <c r="F88" s="76"/>
      <c r="G88" s="57"/>
    </row>
    <row r="89" spans="2:7" ht="11.25" customHeight="1">
      <c r="B89" s="69" t="s">
        <v>93</v>
      </c>
      <c r="C89" s="93">
        <v>23000</v>
      </c>
      <c r="D89" s="93">
        <v>25000</v>
      </c>
      <c r="E89" s="93">
        <v>27000</v>
      </c>
      <c r="F89" s="81"/>
      <c r="G89" s="82"/>
    </row>
    <row r="90" spans="2:7" ht="11.25" customHeight="1">
      <c r="B90" s="69" t="s">
        <v>94</v>
      </c>
      <c r="C90" s="77">
        <f>(G64/C89)</f>
        <v>82.009565217391298</v>
      </c>
      <c r="D90" s="77">
        <f>(G64/D89)</f>
        <v>75.448800000000006</v>
      </c>
      <c r="E90" s="77">
        <f>(G64/E89)</f>
        <v>69.86</v>
      </c>
      <c r="F90" s="81"/>
      <c r="G90" s="82"/>
    </row>
    <row r="91" spans="2:7" ht="11.25" customHeight="1">
      <c r="B91" s="55" t="s">
        <v>58</v>
      </c>
      <c r="C91" s="10"/>
      <c r="D91" s="10"/>
      <c r="E91" s="10"/>
      <c r="F91" s="10"/>
      <c r="G91" s="10"/>
    </row>
  </sheetData>
  <mergeCells count="8">
    <mergeCell ref="B77:C77"/>
    <mergeCell ref="B17:G17"/>
    <mergeCell ref="E9:F9"/>
    <mergeCell ref="E10:F10"/>
    <mergeCell ref="E11:F11"/>
    <mergeCell ref="E13:F13"/>
    <mergeCell ref="E14:F14"/>
    <mergeCell ref="E15:F15"/>
  </mergeCells>
  <pageMargins left="0.31496062992125984" right="0.31496062992125984" top="0.35433070866141736" bottom="0.35433070866141736" header="0.31496062992125984" footer="0.31496062992125984"/>
  <pageSetup paperSize="121" scale="8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MAIZ SILO</vt:lpstr>
      <vt:lpstr>'MAIZ SILO'!Área_de_impresión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Campos Olivares</dc:creator>
  <cp:lastModifiedBy>Munoz Acuna Claudio A</cp:lastModifiedBy>
  <cp:lastPrinted>2022-05-13T14:43:54Z</cp:lastPrinted>
  <dcterms:created xsi:type="dcterms:W3CDTF">2020-11-27T12:49:26Z</dcterms:created>
  <dcterms:modified xsi:type="dcterms:W3CDTF">2022-06-22T12:49:01Z</dcterms:modified>
</cp:coreProperties>
</file>