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14010" windowHeight="12015"/>
  </bookViews>
  <sheets>
    <sheet name="Maíz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61" i="1"/>
  <c r="F56" i="1"/>
  <c r="B87" i="1" l="1"/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32" i="1" l="1"/>
  <c r="F66" i="1" l="1"/>
  <c r="F67" i="1" s="1"/>
  <c r="B90" i="1" s="1"/>
  <c r="F60" i="1"/>
  <c r="F58" i="1"/>
  <c r="F57" i="1"/>
  <c r="F54" i="1"/>
  <c r="F53" i="1"/>
  <c r="F51" i="1"/>
  <c r="F22" i="1"/>
  <c r="F21" i="1"/>
  <c r="F12" i="1"/>
  <c r="F72" i="1" s="1"/>
  <c r="F62" i="1" l="1"/>
  <c r="B89" i="1" s="1"/>
  <c r="F23" i="1"/>
  <c r="B86" i="1" s="1"/>
  <c r="F46" i="1"/>
  <c r="B88" i="1" s="1"/>
  <c r="F69" i="1" l="1"/>
  <c r="F70" i="1" s="1"/>
  <c r="F71" i="1" l="1"/>
  <c r="B97" i="1" s="1"/>
  <c r="B91" i="1"/>
  <c r="D97" i="1" l="1"/>
  <c r="C97" i="1"/>
  <c r="F73" i="1"/>
  <c r="B92" i="1"/>
  <c r="C91" i="1" s="1"/>
  <c r="C89" i="1" l="1"/>
  <c r="C88" i="1"/>
  <c r="C90" i="1"/>
  <c r="C86" i="1"/>
  <c r="C92" i="1" l="1"/>
</calcChain>
</file>

<file path=xl/sharedStrings.xml><?xml version="1.0" encoding="utf-8"?>
<sst xmlns="http://schemas.openxmlformats.org/spreadsheetml/2006/main" count="173" uniqueCount="118">
  <si>
    <t>RUBRO O CULTIVO</t>
  </si>
  <si>
    <t>MAIZ GRANO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</si>
  <si>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</si>
  <si>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</si>
  <si>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</si>
  <si>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</si>
  <si>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</si>
  <si>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</si>
  <si>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</si>
  <si>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Libertador Bernardo O'Higgins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</si>
  <si>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</si>
  <si>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</si>
  <si>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</si>
  <si>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</si>
  <si>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</si>
  <si>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</si>
  <si>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</si>
  <si>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</si>
  <si>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</si>
  <si>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</si>
  <si>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</si>
  <si>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</si>
  <si>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</si>
  <si>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</si>
  <si>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</si>
  <si>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</si>
  <si>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</si>
  <si>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</si>
  <si>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Movimiento Insumos Siembra</t>
  </si>
  <si>
    <t>Riegos(11)</t>
  </si>
  <si>
    <t>Subtotal Jornadas Hombre</t>
  </si>
  <si>
    <t>JORNADAS ANIMAL</t>
  </si>
  <si>
    <t>Subtotal Jornadas Animal</t>
  </si>
  <si>
    <t>MAQUINARIA</t>
  </si>
  <si>
    <t>Picar Caña</t>
  </si>
  <si>
    <t>JM</t>
  </si>
  <si>
    <t>Mayo</t>
  </si>
  <si>
    <t>Aplicar Nitrogeno</t>
  </si>
  <si>
    <t>Aradura</t>
  </si>
  <si>
    <t>Rastraje(Incorp.Herbicida/Insecticida</t>
  </si>
  <si>
    <t>Septiembre-Octubre</t>
  </si>
  <si>
    <t>Aplicación Herb.Post Emergencia</t>
  </si>
  <si>
    <t>Octubre-Noviembre</t>
  </si>
  <si>
    <t>Acarreo Insumos</t>
  </si>
  <si>
    <t>Siembra y Fertilización</t>
  </si>
  <si>
    <t>Trazado Acequias</t>
  </si>
  <si>
    <t>Cultivador/Aporca/Fertilizaciòn Nitrògeno</t>
  </si>
  <si>
    <t>Noviembre-Diciembre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</si>
  <si>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</si>
  <si>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</si>
  <si>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</si>
  <si>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</si>
  <si>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</si>
  <si>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</si>
  <si>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</si>
  <si>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</si>
  <si>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</si>
  <si>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</si>
  <si>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</si>
  <si>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</si>
  <si>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</si>
  <si>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Mezcla Maicera</t>
  </si>
  <si>
    <t>kg</t>
  </si>
  <si>
    <t>Lt.</t>
  </si>
  <si>
    <t>Option Pro 32% WG(*)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</si>
  <si>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</si>
  <si>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</si>
  <si>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</si>
  <si>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</si>
  <si>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</si>
  <si>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</si>
  <si>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</si>
  <si>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</si>
  <si>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</si>
  <si>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</si>
  <si>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</si>
  <si>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</si>
  <si>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</si>
  <si>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</si>
  <si>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</si>
  <si>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</si>
  <si>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</si>
  <si>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</si>
  <si>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</si>
  <si>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</si>
  <si>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</si>
  <si>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</si>
  <si>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</si>
  <si>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</si>
  <si>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</si>
  <si>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</si>
  <si>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</si>
  <si>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</si>
  <si>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</si>
  <si>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Aplicación  Herbicida/insecticida</t>
  </si>
  <si>
    <t>Doñihue</t>
  </si>
  <si>
    <t xml:space="preserve">Pioneer  33Y74 </t>
  </si>
  <si>
    <t>Induce PH</t>
  </si>
  <si>
    <t>Gr</t>
  </si>
  <si>
    <t xml:space="preserve">Rastraje </t>
  </si>
  <si>
    <t>Traslados (flete)</t>
  </si>
  <si>
    <t>Octubre-febrero</t>
  </si>
  <si>
    <t>HERBICIDAS Y OTRO</t>
  </si>
  <si>
    <t>engeo</t>
  </si>
  <si>
    <t>dic-febrero</t>
  </si>
  <si>
    <t>Heladas - sequia- Lluvias extemporaneas</t>
  </si>
  <si>
    <t xml:space="preserve">Septiembre   </t>
  </si>
  <si>
    <t xml:space="preserve">Octubre- </t>
  </si>
  <si>
    <t>Abril</t>
  </si>
  <si>
    <t>Septiembre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</si>
  <si>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</si>
  <si>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</si>
  <si>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Primagram Gold </t>
  </si>
  <si>
    <t>Agosto</t>
  </si>
  <si>
    <t>3. Precio esperado por ventas corresponde a precio puesto Planta, al 15 de abril 2022</t>
  </si>
  <si>
    <t xml:space="preserve">Abril 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</si>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</sst>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 wrapText="1"/>
    </xf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right" wrapText="1"/>
    </xf>
    <xf numFmtId="3" fontId="1" fillId="2" borderId="17" xfId="0" applyNumberFormat="1" applyFont="1" applyFill="1" applyBorder="1" applyAlignment="1">
      <alignment horizontal="right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/>
    <xf numFmtId="3" fontId="1" fillId="2" borderId="17" xfId="0" applyNumberFormat="1" applyFont="1" applyFill="1" applyBorder="1" applyAlignment="1"/>
    <xf numFmtId="165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164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wrapText="1"/>
    </xf>
    <xf numFmtId="49" fontId="1" fillId="0" borderId="5" xfId="0" applyNumberFormat="1" applyFont="1" applyFill="1" applyBorder="1" applyAlignment="1">
      <alignment horizontal="right" wrapText="1"/>
    </xf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9" fontId="5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49" fontId="5" fillId="5" borderId="23" xfId="0" applyNumberFormat="1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49" fontId="5" fillId="3" borderId="26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49" fontId="5" fillId="5" borderId="26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29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6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9" borderId="40" xfId="0" applyFont="1" applyFill="1" applyBorder="1" applyAlignment="1"/>
    <xf numFmtId="0" fontId="1" fillId="7" borderId="20" xfId="0" applyFont="1" applyFill="1" applyBorder="1" applyAlignment="1"/>
    <xf numFmtId="49" fontId="3" fillId="8" borderId="31" xfId="0" applyNumberFormat="1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49" fontId="1" fillId="8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49" fontId="3" fillId="8" borderId="35" xfId="0" applyNumberFormat="1" applyFont="1" applyFill="1" applyBorder="1" applyAlignment="1">
      <alignment vertical="center"/>
    </xf>
    <xf numFmtId="167" fontId="3" fillId="8" borderId="36" xfId="0" applyNumberFormat="1" applyFont="1" applyFill="1" applyBorder="1" applyAlignment="1">
      <alignment vertical="center"/>
    </xf>
    <xf numFmtId="9" fontId="3" fillId="8" borderId="37" xfId="0" applyNumberFormat="1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49" fontId="8" fillId="9" borderId="20" xfId="0" applyNumberFormat="1" applyFont="1" applyFill="1" applyBorder="1" applyAlignment="1">
      <alignment vertical="center"/>
    </xf>
    <xf numFmtId="0" fontId="5" fillId="9" borderId="20" xfId="0" applyFont="1" applyFill="1" applyBorder="1" applyAlignment="1">
      <alignment vertical="center"/>
    </xf>
    <xf numFmtId="0" fontId="5" fillId="9" borderId="49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9" fontId="3" fillId="8" borderId="50" xfId="0" applyNumberFormat="1" applyFont="1" applyFill="1" applyBorder="1" applyAlignment="1">
      <alignment vertical="center"/>
    </xf>
    <xf numFmtId="0" fontId="3" fillId="8" borderId="51" xfId="0" applyNumberFormat="1" applyFont="1" applyFill="1" applyBorder="1" applyAlignment="1">
      <alignment vertical="center"/>
    </xf>
    <xf numFmtId="0" fontId="3" fillId="8" borderId="52" xfId="0" applyNumberFormat="1" applyFont="1" applyFill="1" applyBorder="1" applyAlignment="1">
      <alignment vertical="center"/>
    </xf>
    <xf numFmtId="0" fontId="3" fillId="7" borderId="20" xfId="0" applyFont="1" applyFill="1" applyBorder="1" applyAlignment="1">
      <alignment vertical="center"/>
    </xf>
    <xf numFmtId="166" fontId="3" fillId="2" borderId="20" xfId="0" applyNumberFormat="1" applyFont="1" applyFill="1" applyBorder="1" applyAlignment="1">
      <alignment vertical="center"/>
    </xf>
    <xf numFmtId="167" fontId="3" fillId="8" borderId="37" xfId="0" applyNumberFormat="1" applyFont="1" applyFill="1" applyBorder="1" applyAlignment="1">
      <alignment vertical="center"/>
    </xf>
    <xf numFmtId="168" fontId="1" fillId="2" borderId="5" xfId="0" applyNumberFormat="1" applyFont="1" applyFill="1" applyBorder="1" applyAlignment="1">
      <alignment horizontal="right"/>
    </xf>
    <xf numFmtId="49" fontId="1" fillId="2" borderId="55" xfId="0" applyNumberFormat="1" applyFont="1" applyFill="1" applyBorder="1" applyAlignment="1"/>
    <xf numFmtId="49" fontId="1" fillId="2" borderId="55" xfId="0" applyNumberFormat="1" applyFont="1" applyFill="1" applyBorder="1" applyAlignment="1">
      <alignment horizontal="center"/>
    </xf>
    <xf numFmtId="0" fontId="1" fillId="2" borderId="55" xfId="0" applyNumberFormat="1" applyFont="1" applyFill="1" applyBorder="1" applyAlignment="1">
      <alignment horizontal="center"/>
    </xf>
    <xf numFmtId="3" fontId="1" fillId="2" borderId="55" xfId="0" applyNumberFormat="1" applyFont="1" applyFill="1" applyBorder="1" applyAlignment="1"/>
    <xf numFmtId="0" fontId="1" fillId="2" borderId="55" xfId="0" applyNumberFormat="1" applyFont="1" applyFill="1" applyBorder="1" applyAlignment="1"/>
    <xf numFmtId="166" fontId="9" fillId="5" borderId="25" xfId="0" applyNumberFormat="1" applyFont="1" applyFill="1" applyBorder="1" applyAlignment="1">
      <alignment vertical="center"/>
    </xf>
    <xf numFmtId="166" fontId="9" fillId="3" borderId="27" xfId="0" applyNumberFormat="1" applyFont="1" applyFill="1" applyBorder="1" applyAlignment="1">
      <alignment vertical="center"/>
    </xf>
    <xf numFmtId="166" fontId="9" fillId="5" borderId="27" xfId="0" applyNumberFormat="1" applyFont="1" applyFill="1" applyBorder="1" applyAlignment="1">
      <alignment vertical="center"/>
    </xf>
    <xf numFmtId="166" fontId="9" fillId="6" borderId="30" xfId="0" applyNumberFormat="1" applyFont="1" applyFill="1" applyBorder="1" applyAlignment="1">
      <alignment vertical="center"/>
    </xf>
    <xf numFmtId="49" fontId="8" fillId="9" borderId="38" xfId="0" applyNumberFormat="1" applyFont="1" applyFill="1" applyBorder="1" applyAlignment="1">
      <alignment vertical="center"/>
    </xf>
    <xf numFmtId="0" fontId="3" fillId="9" borderId="39" xfId="0" applyFont="1" applyFill="1" applyBorder="1" applyAlignment="1">
      <alignment vertical="center"/>
    </xf>
    <xf numFmtId="49" fontId="1" fillId="2" borderId="53" xfId="0" applyNumberFormat="1" applyFont="1" applyFill="1" applyBorder="1" applyAlignment="1">
      <alignment horizontal="left" wrapText="1"/>
    </xf>
    <xf numFmtId="49" fontId="1" fillId="2" borderId="54" xfId="0" applyNumberFormat="1" applyFont="1" applyFill="1" applyBorder="1" applyAlignment="1">
      <alignment horizontal="left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73269</xdr:rowOff>
    </xdr:from>
    <xdr:to>
      <xdr:col>6</xdr:col>
      <xdr:colOff>22252</xdr:colOff>
      <xdr:row>7</xdr:row>
      <xdr:rowOff>153864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269"/>
          <a:ext cx="5949733" cy="1414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8"/>
  <sheetViews>
    <sheetView showGridLines="0" tabSelected="1" zoomScale="130" zoomScaleNormal="130" workbookViewId="0">
      <selection activeCell="B15" sqref="B15"/>
    </sheetView>
  </sheetViews>
  <sheetFormatPr baseColWidth="10" defaultColWidth="10.85546875" defaultRowHeight="11.25" customHeight="1" x14ac:dyDescent="0.25"/>
  <cols>
    <col min="1" max="1" width="16.7109375" style="42" customWidth="1"/>
    <col min="2" max="2" width="19.42578125" style="42" customWidth="1"/>
    <col min="3" max="3" width="9.42578125" style="42" customWidth="1"/>
    <col min="4" max="4" width="14.42578125" style="42" customWidth="1"/>
    <col min="5" max="5" width="11" style="42" customWidth="1"/>
    <col min="6" max="6" width="17.85546875" style="42" customWidth="1"/>
    <col min="7" max="254" width="10.85546875" style="42" customWidth="1"/>
    <col min="255" max="16384" width="10.85546875" style="43"/>
  </cols>
  <sheetData>
    <row r="1" spans="1:6" ht="15" customHeight="1" x14ac:dyDescent="0.25">
      <c r="A1" s="41"/>
      <c r="B1" s="41"/>
      <c r="C1" s="41"/>
      <c r="D1" s="41"/>
      <c r="E1" s="41"/>
      <c r="F1" s="41"/>
    </row>
    <row r="2" spans="1:6" ht="15" customHeight="1" x14ac:dyDescent="0.25">
      <c r="A2" s="41"/>
      <c r="B2" s="41"/>
      <c r="C2" s="41"/>
      <c r="D2" s="41"/>
      <c r="E2" s="41"/>
      <c r="F2" s="41"/>
    </row>
    <row r="3" spans="1:6" ht="15" customHeight="1" x14ac:dyDescent="0.25">
      <c r="A3" s="41"/>
      <c r="B3" s="41"/>
      <c r="C3" s="41"/>
      <c r="D3" s="41"/>
      <c r="E3" s="41"/>
      <c r="F3" s="41"/>
    </row>
    <row r="4" spans="1:6" ht="15" customHeight="1" x14ac:dyDescent="0.25">
      <c r="A4" s="41"/>
      <c r="B4" s="41"/>
      <c r="C4" s="41"/>
      <c r="D4" s="41"/>
      <c r="E4" s="41"/>
      <c r="F4" s="41"/>
    </row>
    <row r="5" spans="1:6" ht="15" customHeight="1" x14ac:dyDescent="0.25">
      <c r="A5" s="41"/>
      <c r="B5" s="41"/>
      <c r="C5" s="41"/>
      <c r="D5" s="41"/>
      <c r="E5" s="41"/>
      <c r="F5" s="41"/>
    </row>
    <row r="6" spans="1:6" ht="15" customHeight="1" x14ac:dyDescent="0.25">
      <c r="A6" s="41"/>
      <c r="B6" s="41"/>
      <c r="C6" s="41"/>
      <c r="D6" s="41"/>
      <c r="E6" s="41"/>
      <c r="F6" s="41"/>
    </row>
    <row r="7" spans="1:6" ht="15" customHeight="1" x14ac:dyDescent="0.25">
      <c r="A7" s="41"/>
      <c r="B7" s="41"/>
      <c r="C7" s="41"/>
      <c r="D7" s="41"/>
      <c r="E7" s="41"/>
      <c r="F7" s="41"/>
    </row>
    <row r="8" spans="1:6" ht="15" customHeight="1" x14ac:dyDescent="0.25">
      <c r="A8" s="44"/>
      <c r="B8" s="45"/>
      <c r="C8" s="41"/>
      <c r="D8" s="45"/>
      <c r="E8" s="45"/>
      <c r="F8" s="45"/>
    </row>
    <row r="9" spans="1:6" ht="12" customHeight="1" x14ac:dyDescent="0.25">
      <c r="A9" s="46" t="s">
        <v>0</v>
      </c>
      <c r="B9" s="3" t="s">
        <v>1</v>
      </c>
      <c r="C9" s="47"/>
      <c r="D9" s="141" t="s">
        <v>2</v>
      </c>
      <c r="E9" s="142"/>
      <c r="F9" s="27">
        <v>160</v>
      </c>
    </row>
    <row r="10" spans="1:6" ht="12" customHeight="1" x14ac:dyDescent="0.25">
      <c r="A10" s="1" t="s">
        <v>3</v>
      </c>
      <c r="B10" s="3" t="s">
        <v>96</v>
      </c>
      <c r="C10" s="47"/>
      <c r="D10" s="139" t="s">
        <v>4</v>
      </c>
      <c r="E10" s="140"/>
      <c r="F10" s="36" t="s">
        <v>115</v>
      </c>
    </row>
    <row r="11" spans="1:6" ht="12" customHeight="1" x14ac:dyDescent="0.25">
      <c r="A11" s="1" t="s">
        <v>5</v>
      </c>
      <c r="B11" s="3" t="s">
        <v>6</v>
      </c>
      <c r="C11" s="47"/>
      <c r="D11" s="139" t="s">
        <v>7</v>
      </c>
      <c r="E11" s="140"/>
      <c r="F11" s="37">
        <f>(280*1.19*100)</f>
        <v>33320</v>
      </c>
    </row>
    <row r="12" spans="1:6" ht="12" customHeight="1" x14ac:dyDescent="0.25">
      <c r="A12" s="1" t="s">
        <v>8</v>
      </c>
      <c r="B12" s="3" t="s">
        <v>9</v>
      </c>
      <c r="C12" s="47"/>
      <c r="D12" s="139" t="s">
        <v>10</v>
      </c>
      <c r="E12" s="140"/>
      <c r="F12" s="127">
        <f>(F9*F11)</f>
        <v>5331200</v>
      </c>
    </row>
    <row r="13" spans="1:6" ht="12" customHeight="1" x14ac:dyDescent="0.25">
      <c r="A13" s="1" t="s">
        <v>11</v>
      </c>
      <c r="B13" s="3" t="s">
        <v>95</v>
      </c>
      <c r="C13" s="47"/>
      <c r="D13" s="139" t="s">
        <v>12</v>
      </c>
      <c r="E13" s="140"/>
      <c r="F13" s="36" t="s">
        <v>13</v>
      </c>
    </row>
    <row r="14" spans="1:6" ht="12" customHeight="1" x14ac:dyDescent="0.25">
      <c r="A14" s="1" t="s">
        <v>14</v>
      </c>
      <c r="B14" s="3" t="s">
        <v>117</v>
      </c>
      <c r="C14" s="47"/>
      <c r="D14" s="139" t="s">
        <v>15</v>
      </c>
      <c r="E14" s="140"/>
      <c r="F14" s="36" t="s">
        <v>115</v>
      </c>
    </row>
    <row r="15" spans="1:6" ht="24.75" customHeight="1" x14ac:dyDescent="0.25">
      <c r="A15" s="1" t="s">
        <v>16</v>
      </c>
      <c r="B15" s="7" t="s">
        <v>116</v>
      </c>
      <c r="C15" s="47"/>
      <c r="D15" s="139" t="s">
        <v>17</v>
      </c>
      <c r="E15" s="140"/>
      <c r="F15" s="38" t="s">
        <v>105</v>
      </c>
    </row>
    <row r="16" spans="1:6" ht="12" customHeight="1" x14ac:dyDescent="0.25">
      <c r="A16" s="48"/>
      <c r="B16" s="49"/>
      <c r="C16" s="45"/>
      <c r="D16" s="50"/>
      <c r="E16" s="50"/>
      <c r="F16" s="51"/>
    </row>
    <row r="17" spans="1:6" ht="12" customHeight="1" x14ac:dyDescent="0.25">
      <c r="A17" s="143" t="s">
        <v>18</v>
      </c>
      <c r="B17" s="144"/>
      <c r="C17" s="144"/>
      <c r="D17" s="144"/>
      <c r="E17" s="144"/>
      <c r="F17" s="144"/>
    </row>
    <row r="18" spans="1:6" ht="12" customHeight="1" x14ac:dyDescent="0.25">
      <c r="A18" s="52"/>
      <c r="B18" s="53"/>
      <c r="C18" s="53"/>
      <c r="D18" s="53"/>
      <c r="E18" s="54"/>
      <c r="F18" s="54"/>
    </row>
    <row r="19" spans="1:6" ht="12" customHeight="1" x14ac:dyDescent="0.25">
      <c r="A19" s="55" t="s">
        <v>19</v>
      </c>
      <c r="B19" s="56"/>
      <c r="C19" s="57"/>
      <c r="D19" s="57"/>
      <c r="E19" s="57"/>
      <c r="F19" s="57"/>
    </row>
    <row r="20" spans="1:6" ht="24" customHeight="1" x14ac:dyDescent="0.25">
      <c r="A20" s="58" t="s">
        <v>20</v>
      </c>
      <c r="B20" s="58" t="s">
        <v>21</v>
      </c>
      <c r="C20" s="58" t="s">
        <v>22</v>
      </c>
      <c r="D20" s="58" t="s">
        <v>23</v>
      </c>
      <c r="E20" s="58" t="s">
        <v>24</v>
      </c>
      <c r="F20" s="58" t="s">
        <v>25</v>
      </c>
    </row>
    <row r="21" spans="1:6" ht="25.5" customHeight="1" x14ac:dyDescent="0.25">
      <c r="A21" s="2" t="s">
        <v>28</v>
      </c>
      <c r="B21" s="8" t="s">
        <v>26</v>
      </c>
      <c r="C21" s="9">
        <v>2</v>
      </c>
      <c r="D21" s="2" t="s">
        <v>27</v>
      </c>
      <c r="E21" s="6">
        <v>25000</v>
      </c>
      <c r="F21" s="6">
        <f>(C21*E21)</f>
        <v>50000</v>
      </c>
    </row>
    <row r="22" spans="1:6" ht="12.75" customHeight="1" x14ac:dyDescent="0.25">
      <c r="A22" s="2" t="s">
        <v>29</v>
      </c>
      <c r="B22" s="8" t="s">
        <v>26</v>
      </c>
      <c r="C22" s="9">
        <v>11</v>
      </c>
      <c r="D22" s="2" t="s">
        <v>101</v>
      </c>
      <c r="E22" s="6">
        <v>25000</v>
      </c>
      <c r="F22" s="6">
        <f>(C22*E22)</f>
        <v>275000</v>
      </c>
    </row>
    <row r="23" spans="1:6" ht="12.75" customHeight="1" x14ac:dyDescent="0.25">
      <c r="A23" s="10" t="s">
        <v>30</v>
      </c>
      <c r="B23" s="11"/>
      <c r="C23" s="11"/>
      <c r="D23" s="11"/>
      <c r="E23" s="12"/>
      <c r="F23" s="13">
        <f>SUM(F21:F22)</f>
        <v>325000</v>
      </c>
    </row>
    <row r="24" spans="1:6" ht="12" customHeight="1" x14ac:dyDescent="0.25">
      <c r="A24" s="52"/>
      <c r="B24" s="54"/>
      <c r="C24" s="54"/>
      <c r="D24" s="54"/>
      <c r="E24" s="59"/>
      <c r="F24" s="59"/>
    </row>
    <row r="25" spans="1:6" ht="12" customHeight="1" x14ac:dyDescent="0.25">
      <c r="A25" s="60" t="s">
        <v>31</v>
      </c>
      <c r="B25" s="61"/>
      <c r="C25" s="62"/>
      <c r="D25" s="62"/>
      <c r="E25" s="63"/>
      <c r="F25" s="63"/>
    </row>
    <row r="26" spans="1:6" ht="24" customHeight="1" x14ac:dyDescent="0.25">
      <c r="A26" s="64" t="s">
        <v>20</v>
      </c>
      <c r="B26" s="65" t="s">
        <v>21</v>
      </c>
      <c r="C26" s="65" t="s">
        <v>22</v>
      </c>
      <c r="D26" s="64" t="s">
        <v>23</v>
      </c>
      <c r="E26" s="65" t="s">
        <v>24</v>
      </c>
      <c r="F26" s="64" t="s">
        <v>25</v>
      </c>
    </row>
    <row r="27" spans="1:6" ht="12" customHeight="1" x14ac:dyDescent="0.25">
      <c r="A27" s="66"/>
      <c r="B27" s="67"/>
      <c r="C27" s="67"/>
      <c r="D27" s="67"/>
      <c r="E27" s="66"/>
      <c r="F27" s="66"/>
    </row>
    <row r="28" spans="1:6" ht="12" customHeight="1" x14ac:dyDescent="0.25">
      <c r="A28" s="19" t="s">
        <v>32</v>
      </c>
      <c r="B28" s="20"/>
      <c r="C28" s="20"/>
      <c r="D28" s="20"/>
      <c r="E28" s="21"/>
      <c r="F28" s="21"/>
    </row>
    <row r="29" spans="1:6" ht="12" customHeight="1" x14ac:dyDescent="0.25">
      <c r="A29" s="68"/>
      <c r="B29" s="69"/>
      <c r="C29" s="69"/>
      <c r="D29" s="69"/>
      <c r="E29" s="70"/>
      <c r="F29" s="70"/>
    </row>
    <row r="30" spans="1:6" ht="12" customHeight="1" x14ac:dyDescent="0.25">
      <c r="A30" s="60" t="s">
        <v>33</v>
      </c>
      <c r="B30" s="61"/>
      <c r="C30" s="62"/>
      <c r="D30" s="62"/>
      <c r="E30" s="63"/>
      <c r="F30" s="63"/>
    </row>
    <row r="31" spans="1:6" ht="24" customHeight="1" x14ac:dyDescent="0.25">
      <c r="A31" s="71" t="s">
        <v>20</v>
      </c>
      <c r="B31" s="71" t="s">
        <v>21</v>
      </c>
      <c r="C31" s="71" t="s">
        <v>22</v>
      </c>
      <c r="D31" s="71" t="s">
        <v>23</v>
      </c>
      <c r="E31" s="72" t="s">
        <v>24</v>
      </c>
      <c r="F31" s="71" t="s">
        <v>25</v>
      </c>
    </row>
    <row r="32" spans="1:6" ht="12.75" customHeight="1" x14ac:dyDescent="0.25">
      <c r="A32" s="2" t="s">
        <v>34</v>
      </c>
      <c r="B32" s="8" t="s">
        <v>35</v>
      </c>
      <c r="C32" s="9">
        <v>0.3</v>
      </c>
      <c r="D32" s="4" t="s">
        <v>36</v>
      </c>
      <c r="E32" s="6">
        <v>166670</v>
      </c>
      <c r="F32" s="6">
        <f t="shared" ref="F32:F45" si="0">(C32*E32)</f>
        <v>50001</v>
      </c>
    </row>
    <row r="33" spans="1:6" ht="12.75" customHeight="1" x14ac:dyDescent="0.25">
      <c r="A33" s="2" t="s">
        <v>37</v>
      </c>
      <c r="B33" s="8" t="s">
        <v>35</v>
      </c>
      <c r="C33" s="9">
        <v>0.1</v>
      </c>
      <c r="D33" s="4" t="s">
        <v>36</v>
      </c>
      <c r="E33" s="6">
        <v>120000</v>
      </c>
      <c r="F33" s="6">
        <f t="shared" si="0"/>
        <v>12000</v>
      </c>
    </row>
    <row r="34" spans="1:6" ht="12.75" customHeight="1" x14ac:dyDescent="0.25">
      <c r="A34" s="2" t="s">
        <v>99</v>
      </c>
      <c r="B34" s="8" t="s">
        <v>35</v>
      </c>
      <c r="C34" s="9">
        <v>0.2</v>
      </c>
      <c r="D34" s="4" t="s">
        <v>36</v>
      </c>
      <c r="E34" s="6">
        <v>125000</v>
      </c>
      <c r="F34" s="6">
        <f t="shared" si="0"/>
        <v>25000</v>
      </c>
    </row>
    <row r="35" spans="1:6" ht="12.75" customHeight="1" x14ac:dyDescent="0.25">
      <c r="A35" s="2" t="s">
        <v>38</v>
      </c>
      <c r="B35" s="8" t="s">
        <v>35</v>
      </c>
      <c r="C35" s="9">
        <v>1</v>
      </c>
      <c r="D35" s="4" t="s">
        <v>106</v>
      </c>
      <c r="E35" s="6">
        <v>90000</v>
      </c>
      <c r="F35" s="6">
        <f t="shared" si="0"/>
        <v>90000</v>
      </c>
    </row>
    <row r="36" spans="1:6" ht="12.75" customHeight="1" x14ac:dyDescent="0.25">
      <c r="A36" s="2" t="s">
        <v>99</v>
      </c>
      <c r="B36" s="8" t="s">
        <v>35</v>
      </c>
      <c r="C36" s="9">
        <v>1</v>
      </c>
      <c r="D36" s="4" t="s">
        <v>106</v>
      </c>
      <c r="E36" s="6">
        <v>30000</v>
      </c>
      <c r="F36" s="6">
        <f t="shared" si="0"/>
        <v>30000</v>
      </c>
    </row>
    <row r="37" spans="1:6" ht="12.75" customHeight="1" x14ac:dyDescent="0.25">
      <c r="A37" s="2" t="s">
        <v>99</v>
      </c>
      <c r="B37" s="8" t="s">
        <v>35</v>
      </c>
      <c r="C37" s="9">
        <v>1</v>
      </c>
      <c r="D37" s="4" t="s">
        <v>106</v>
      </c>
      <c r="E37" s="6">
        <v>30000</v>
      </c>
      <c r="F37" s="6">
        <f t="shared" si="0"/>
        <v>30000</v>
      </c>
    </row>
    <row r="38" spans="1:6" ht="25.5" customHeight="1" x14ac:dyDescent="0.25">
      <c r="A38" s="2" t="s">
        <v>94</v>
      </c>
      <c r="B38" s="8" t="s">
        <v>35</v>
      </c>
      <c r="C38" s="9">
        <v>0.125</v>
      </c>
      <c r="D38" s="4" t="s">
        <v>106</v>
      </c>
      <c r="E38" s="6">
        <v>125000</v>
      </c>
      <c r="F38" s="6">
        <f t="shared" si="0"/>
        <v>15625</v>
      </c>
    </row>
    <row r="39" spans="1:6" ht="25.5" customHeight="1" x14ac:dyDescent="0.25">
      <c r="A39" s="2" t="s">
        <v>39</v>
      </c>
      <c r="B39" s="8" t="s">
        <v>35</v>
      </c>
      <c r="C39" s="9">
        <v>0.2</v>
      </c>
      <c r="D39" s="4" t="s">
        <v>106</v>
      </c>
      <c r="E39" s="6">
        <v>125000</v>
      </c>
      <c r="F39" s="6">
        <f t="shared" si="0"/>
        <v>25000</v>
      </c>
    </row>
    <row r="40" spans="1:6" ht="12.75" customHeight="1" x14ac:dyDescent="0.25">
      <c r="A40" s="2" t="s">
        <v>43</v>
      </c>
      <c r="B40" s="8" t="s">
        <v>35</v>
      </c>
      <c r="C40" s="9">
        <v>0.2</v>
      </c>
      <c r="D40" s="39" t="s">
        <v>40</v>
      </c>
      <c r="E40" s="6">
        <v>50000</v>
      </c>
      <c r="F40" s="6">
        <f t="shared" si="0"/>
        <v>10000</v>
      </c>
    </row>
    <row r="41" spans="1:6" ht="12.75" customHeight="1" x14ac:dyDescent="0.25">
      <c r="A41" s="2" t="s">
        <v>44</v>
      </c>
      <c r="B41" s="8" t="s">
        <v>35</v>
      </c>
      <c r="C41" s="9">
        <v>0.2</v>
      </c>
      <c r="D41" s="4" t="s">
        <v>109</v>
      </c>
      <c r="E41" s="6">
        <v>250000</v>
      </c>
      <c r="F41" s="6">
        <f t="shared" si="0"/>
        <v>50000</v>
      </c>
    </row>
    <row r="42" spans="1:6" ht="25.5" customHeight="1" x14ac:dyDescent="0.25">
      <c r="A42" s="2" t="s">
        <v>41</v>
      </c>
      <c r="B42" s="8" t="s">
        <v>35</v>
      </c>
      <c r="C42" s="9">
        <v>0.125</v>
      </c>
      <c r="D42" s="4" t="s">
        <v>107</v>
      </c>
      <c r="E42" s="6">
        <v>125000</v>
      </c>
      <c r="F42" s="6">
        <f t="shared" si="0"/>
        <v>15625</v>
      </c>
    </row>
    <row r="43" spans="1:6" ht="12.75" customHeight="1" x14ac:dyDescent="0.25">
      <c r="A43" s="2" t="s">
        <v>45</v>
      </c>
      <c r="B43" s="8" t="s">
        <v>35</v>
      </c>
      <c r="C43" s="9">
        <v>1</v>
      </c>
      <c r="D43" s="4" t="s">
        <v>40</v>
      </c>
      <c r="E43" s="6">
        <v>12500</v>
      </c>
      <c r="F43" s="6">
        <f t="shared" si="0"/>
        <v>12500</v>
      </c>
    </row>
    <row r="44" spans="1:6" ht="25.5" customHeight="1" x14ac:dyDescent="0.25">
      <c r="A44" s="2" t="s">
        <v>46</v>
      </c>
      <c r="B44" s="8" t="s">
        <v>35</v>
      </c>
      <c r="C44" s="9">
        <v>1</v>
      </c>
      <c r="D44" s="4" t="s">
        <v>47</v>
      </c>
      <c r="E44" s="6">
        <v>30000</v>
      </c>
      <c r="F44" s="6">
        <f t="shared" si="0"/>
        <v>30000</v>
      </c>
    </row>
    <row r="45" spans="1:6" ht="12.75" customHeight="1" x14ac:dyDescent="0.25">
      <c r="A45" s="14" t="s">
        <v>48</v>
      </c>
      <c r="B45" s="15" t="s">
        <v>35</v>
      </c>
      <c r="C45" s="16">
        <v>1</v>
      </c>
      <c r="D45" s="17" t="s">
        <v>108</v>
      </c>
      <c r="E45" s="18">
        <v>300000</v>
      </c>
      <c r="F45" s="6">
        <f t="shared" si="0"/>
        <v>300000</v>
      </c>
    </row>
    <row r="46" spans="1:6" ht="12.75" customHeight="1" x14ac:dyDescent="0.25">
      <c r="A46" s="19" t="s">
        <v>50</v>
      </c>
      <c r="B46" s="20"/>
      <c r="C46" s="20"/>
      <c r="D46" s="20"/>
      <c r="E46" s="21"/>
      <c r="F46" s="22">
        <f>SUM(F32:F45)</f>
        <v>695751</v>
      </c>
    </row>
    <row r="47" spans="1:6" ht="12" customHeight="1" x14ac:dyDescent="0.25">
      <c r="A47" s="68"/>
      <c r="B47" s="69"/>
      <c r="C47" s="69"/>
      <c r="D47" s="69"/>
      <c r="E47" s="70"/>
      <c r="F47" s="70"/>
    </row>
    <row r="48" spans="1:6" ht="12" customHeight="1" x14ac:dyDescent="0.25">
      <c r="A48" s="60" t="s">
        <v>51</v>
      </c>
      <c r="B48" s="61"/>
      <c r="C48" s="62"/>
      <c r="D48" s="62"/>
      <c r="E48" s="63"/>
      <c r="F48" s="63"/>
    </row>
    <row r="49" spans="1:254" ht="24" customHeight="1" x14ac:dyDescent="0.25">
      <c r="A49" s="72" t="s">
        <v>52</v>
      </c>
      <c r="B49" s="72" t="s">
        <v>53</v>
      </c>
      <c r="C49" s="72" t="s">
        <v>54</v>
      </c>
      <c r="D49" s="72" t="s">
        <v>23</v>
      </c>
      <c r="E49" s="72" t="s">
        <v>24</v>
      </c>
      <c r="F49" s="72" t="s">
        <v>25</v>
      </c>
      <c r="J49" s="73"/>
    </row>
    <row r="50" spans="1:254" ht="12.75" customHeight="1" x14ac:dyDescent="0.25">
      <c r="A50" s="23" t="s">
        <v>55</v>
      </c>
      <c r="B50" s="24"/>
      <c r="C50" s="24"/>
      <c r="D50" s="24"/>
      <c r="E50" s="24"/>
      <c r="F50" s="24"/>
      <c r="J50" s="73"/>
    </row>
    <row r="51" spans="1:254" ht="12.75" customHeight="1" x14ac:dyDescent="0.25">
      <c r="A51" s="35" t="s">
        <v>56</v>
      </c>
      <c r="B51" s="25" t="s">
        <v>57</v>
      </c>
      <c r="C51" s="26">
        <v>1.2</v>
      </c>
      <c r="D51" s="25" t="s">
        <v>42</v>
      </c>
      <c r="E51" s="27">
        <v>400000</v>
      </c>
      <c r="F51" s="27">
        <f>(C51*E51)</f>
        <v>480000</v>
      </c>
    </row>
    <row r="52" spans="1:254" ht="12.75" customHeight="1" x14ac:dyDescent="0.25">
      <c r="A52" s="28" t="s">
        <v>58</v>
      </c>
      <c r="B52" s="29"/>
      <c r="C52" s="5"/>
      <c r="D52" s="29"/>
      <c r="E52" s="27"/>
      <c r="F52" s="27"/>
    </row>
    <row r="53" spans="1:254" ht="12.75" customHeight="1" x14ac:dyDescent="0.25">
      <c r="A53" s="35" t="s">
        <v>59</v>
      </c>
      <c r="B53" s="25" t="s">
        <v>60</v>
      </c>
      <c r="C53" s="26">
        <v>500</v>
      </c>
      <c r="D53" s="25" t="s">
        <v>42</v>
      </c>
      <c r="E53" s="27">
        <v>1500</v>
      </c>
      <c r="F53" s="27">
        <f>(C53*E53)</f>
        <v>750000</v>
      </c>
    </row>
    <row r="54" spans="1:254" ht="12.75" customHeight="1" x14ac:dyDescent="0.25">
      <c r="A54" s="35" t="s">
        <v>61</v>
      </c>
      <c r="B54" s="25" t="s">
        <v>62</v>
      </c>
      <c r="C54" s="26">
        <v>500</v>
      </c>
      <c r="D54" s="25" t="s">
        <v>42</v>
      </c>
      <c r="E54" s="27">
        <v>1400</v>
      </c>
      <c r="F54" s="27">
        <f>(C54*E54)</f>
        <v>700000</v>
      </c>
    </row>
    <row r="55" spans="1:254" ht="12.75" customHeight="1" x14ac:dyDescent="0.25">
      <c r="A55" s="28" t="s">
        <v>102</v>
      </c>
      <c r="B55" s="29"/>
      <c r="C55" s="5"/>
      <c r="D55" s="29"/>
      <c r="E55" s="27"/>
      <c r="F55" s="27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  <c r="IR55" s="43"/>
      <c r="IS55" s="43"/>
      <c r="IT55" s="43"/>
    </row>
    <row r="56" spans="1:254" ht="12.75" customHeight="1" x14ac:dyDescent="0.25">
      <c r="A56" s="128" t="s">
        <v>112</v>
      </c>
      <c r="B56" s="129" t="s">
        <v>63</v>
      </c>
      <c r="C56" s="132">
        <v>4</v>
      </c>
      <c r="D56" s="129" t="s">
        <v>113</v>
      </c>
      <c r="E56" s="27">
        <v>12500</v>
      </c>
      <c r="F56" s="131">
        <f>(C56*E56)</f>
        <v>50000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  <c r="HF56" s="43"/>
      <c r="HG56" s="43"/>
      <c r="HH56" s="43"/>
      <c r="HI56" s="43"/>
      <c r="HJ56" s="43"/>
      <c r="HK56" s="43"/>
      <c r="HL56" s="43"/>
      <c r="HM56" s="43"/>
      <c r="HN56" s="43"/>
      <c r="HO56" s="43"/>
      <c r="HP56" s="43"/>
      <c r="HQ56" s="43"/>
      <c r="HR56" s="43"/>
      <c r="HS56" s="43"/>
      <c r="HT56" s="43"/>
      <c r="HU56" s="43"/>
      <c r="HV56" s="43"/>
      <c r="HW56" s="43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  <c r="IR56" s="43"/>
      <c r="IS56" s="43"/>
      <c r="IT56" s="43"/>
    </row>
    <row r="57" spans="1:254" ht="12.75" customHeight="1" x14ac:dyDescent="0.25">
      <c r="A57" s="35" t="s">
        <v>97</v>
      </c>
      <c r="B57" s="25" t="s">
        <v>63</v>
      </c>
      <c r="C57" s="26">
        <v>1</v>
      </c>
      <c r="D57" s="25" t="s">
        <v>42</v>
      </c>
      <c r="E57" s="27">
        <v>13500</v>
      </c>
      <c r="F57" s="27">
        <f>(C57*E57)</f>
        <v>13500</v>
      </c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  <c r="IR57" s="43"/>
      <c r="IS57" s="43"/>
      <c r="IT57" s="43"/>
    </row>
    <row r="58" spans="1:254" ht="12.75" customHeight="1" x14ac:dyDescent="0.25">
      <c r="A58" s="35" t="s">
        <v>64</v>
      </c>
      <c r="B58" s="25" t="s">
        <v>98</v>
      </c>
      <c r="C58" s="26">
        <v>200</v>
      </c>
      <c r="D58" s="25" t="s">
        <v>42</v>
      </c>
      <c r="E58" s="27">
        <v>260</v>
      </c>
      <c r="F58" s="27">
        <f>(C58*E58)</f>
        <v>52000</v>
      </c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  <c r="GS58" s="43"/>
      <c r="GT58" s="43"/>
      <c r="GU58" s="43"/>
      <c r="GV58" s="43"/>
      <c r="GW58" s="43"/>
      <c r="GX58" s="43"/>
      <c r="GY58" s="43"/>
      <c r="GZ58" s="43"/>
      <c r="HA58" s="43"/>
      <c r="HB58" s="43"/>
      <c r="HC58" s="43"/>
      <c r="HD58" s="43"/>
      <c r="HE58" s="43"/>
      <c r="HF58" s="43"/>
      <c r="HG58" s="43"/>
      <c r="HH58" s="43"/>
      <c r="HI58" s="43"/>
      <c r="HJ58" s="43"/>
      <c r="HK58" s="43"/>
      <c r="HL58" s="43"/>
      <c r="HM58" s="43"/>
      <c r="HN58" s="43"/>
      <c r="HO58" s="43"/>
      <c r="HP58" s="43"/>
      <c r="HQ58" s="43"/>
      <c r="HR58" s="43"/>
      <c r="HS58" s="43"/>
      <c r="HT58" s="43"/>
      <c r="HU58" s="43"/>
      <c r="HV58" s="43"/>
      <c r="HW58" s="43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  <c r="IQ58" s="43"/>
      <c r="IR58" s="43"/>
      <c r="IS58" s="43"/>
      <c r="IT58" s="43"/>
    </row>
    <row r="59" spans="1:254" ht="12.75" customHeight="1" x14ac:dyDescent="0.25">
      <c r="A59" s="28" t="s">
        <v>65</v>
      </c>
      <c r="B59" s="29"/>
      <c r="C59" s="5"/>
      <c r="D59" s="29"/>
      <c r="E59" s="27"/>
      <c r="F59" s="27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43"/>
      <c r="GK59" s="43"/>
      <c r="GL59" s="43"/>
      <c r="GM59" s="43"/>
      <c r="GN59" s="43"/>
      <c r="GO59" s="43"/>
      <c r="GP59" s="43"/>
      <c r="GQ59" s="43"/>
      <c r="GR59" s="43"/>
      <c r="GS59" s="43"/>
      <c r="GT59" s="43"/>
      <c r="GU59" s="43"/>
      <c r="GV59" s="43"/>
      <c r="GW59" s="43"/>
      <c r="GX59" s="43"/>
      <c r="GY59" s="43"/>
      <c r="GZ59" s="43"/>
      <c r="HA59" s="43"/>
      <c r="HB59" s="43"/>
      <c r="HC59" s="43"/>
      <c r="HD59" s="43"/>
      <c r="HE59" s="43"/>
      <c r="HF59" s="43"/>
      <c r="HG59" s="43"/>
      <c r="HH59" s="43"/>
      <c r="HI59" s="43"/>
      <c r="HJ59" s="43"/>
      <c r="HK59" s="43"/>
      <c r="HL59" s="43"/>
      <c r="HM59" s="43"/>
      <c r="HN59" s="43"/>
      <c r="HO59" s="43"/>
      <c r="HP59" s="43"/>
      <c r="HQ59" s="43"/>
      <c r="HR59" s="43"/>
      <c r="HS59" s="43"/>
      <c r="HT59" s="43"/>
      <c r="HU59" s="43"/>
      <c r="HV59" s="43"/>
      <c r="HW59" s="43"/>
      <c r="HX59" s="43"/>
      <c r="HY59" s="43"/>
      <c r="HZ59" s="43"/>
      <c r="IA59" s="43"/>
      <c r="IB59" s="43"/>
      <c r="IC59" s="43"/>
      <c r="ID59" s="43"/>
      <c r="IE59" s="43"/>
      <c r="IF59" s="43"/>
      <c r="IG59" s="43"/>
      <c r="IH59" s="43"/>
      <c r="II59" s="43"/>
      <c r="IJ59" s="43"/>
      <c r="IK59" s="43"/>
      <c r="IL59" s="43"/>
      <c r="IM59" s="43"/>
      <c r="IN59" s="43"/>
      <c r="IO59" s="43"/>
      <c r="IP59" s="43"/>
      <c r="IQ59" s="43"/>
      <c r="IR59" s="43"/>
      <c r="IS59" s="43"/>
      <c r="IT59" s="43"/>
    </row>
    <row r="60" spans="1:254" ht="12.75" customHeight="1" x14ac:dyDescent="0.25">
      <c r="A60" s="30" t="s">
        <v>66</v>
      </c>
      <c r="B60" s="31" t="s">
        <v>63</v>
      </c>
      <c r="C60" s="32">
        <v>2</v>
      </c>
      <c r="D60" s="31" t="s">
        <v>42</v>
      </c>
      <c r="E60" s="33">
        <v>46900</v>
      </c>
      <c r="F60" s="33">
        <f>(C60*E60)</f>
        <v>93800</v>
      </c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43"/>
      <c r="FU60" s="43"/>
      <c r="FV60" s="43"/>
      <c r="FW60" s="43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43"/>
      <c r="GI60" s="43"/>
      <c r="GJ60" s="43"/>
      <c r="GK60" s="43"/>
      <c r="GL60" s="43"/>
      <c r="GM60" s="43"/>
      <c r="GN60" s="43"/>
      <c r="GO60" s="43"/>
      <c r="GP60" s="43"/>
      <c r="GQ60" s="43"/>
      <c r="GR60" s="43"/>
      <c r="GS60" s="43"/>
      <c r="GT60" s="43"/>
      <c r="GU60" s="43"/>
      <c r="GV60" s="43"/>
      <c r="GW60" s="43"/>
      <c r="GX60" s="43"/>
      <c r="GY60" s="43"/>
      <c r="GZ60" s="43"/>
      <c r="HA60" s="43"/>
      <c r="HB60" s="43"/>
      <c r="HC60" s="43"/>
      <c r="HD60" s="43"/>
      <c r="HE60" s="43"/>
      <c r="HF60" s="43"/>
      <c r="HG60" s="43"/>
      <c r="HH60" s="43"/>
      <c r="HI60" s="43"/>
      <c r="HJ60" s="43"/>
      <c r="HK60" s="43"/>
      <c r="HL60" s="43"/>
      <c r="HM60" s="43"/>
      <c r="HN60" s="43"/>
      <c r="HO60" s="43"/>
      <c r="HP60" s="43"/>
      <c r="HQ60" s="43"/>
      <c r="HR60" s="43"/>
      <c r="HS60" s="43"/>
      <c r="HT60" s="43"/>
      <c r="HU60" s="43"/>
      <c r="HV60" s="43"/>
      <c r="HW60" s="43"/>
      <c r="HX60" s="43"/>
      <c r="HY60" s="43"/>
      <c r="HZ60" s="43"/>
      <c r="IA60" s="43"/>
      <c r="IB60" s="43"/>
      <c r="IC60" s="43"/>
      <c r="ID60" s="43"/>
      <c r="IE60" s="43"/>
      <c r="IF60" s="43"/>
      <c r="IG60" s="43"/>
      <c r="IH60" s="43"/>
      <c r="II60" s="43"/>
      <c r="IJ60" s="43"/>
      <c r="IK60" s="43"/>
      <c r="IL60" s="43"/>
      <c r="IM60" s="43"/>
      <c r="IN60" s="43"/>
      <c r="IO60" s="43"/>
      <c r="IP60" s="43"/>
      <c r="IQ60" s="43"/>
      <c r="IR60" s="43"/>
      <c r="IS60" s="43"/>
      <c r="IT60" s="43"/>
    </row>
    <row r="61" spans="1:254" ht="12.75" customHeight="1" x14ac:dyDescent="0.25">
      <c r="A61" s="128" t="s">
        <v>103</v>
      </c>
      <c r="B61" s="129" t="s">
        <v>63</v>
      </c>
      <c r="C61" s="130">
        <v>0.5</v>
      </c>
      <c r="D61" s="129" t="s">
        <v>104</v>
      </c>
      <c r="E61" s="131">
        <v>104060</v>
      </c>
      <c r="F61" s="131">
        <f t="shared" ref="F61" si="1">(C61*E61)</f>
        <v>52030</v>
      </c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43"/>
      <c r="FG61" s="43"/>
      <c r="FH61" s="43"/>
      <c r="FI61" s="43"/>
      <c r="FJ61" s="43"/>
      <c r="FK61" s="43"/>
      <c r="FL61" s="43"/>
      <c r="FM61" s="43"/>
      <c r="FN61" s="43"/>
      <c r="FO61" s="43"/>
      <c r="FP61" s="43"/>
      <c r="FQ61" s="43"/>
      <c r="FR61" s="43"/>
      <c r="FS61" s="43"/>
      <c r="FT61" s="43"/>
      <c r="FU61" s="43"/>
      <c r="FV61" s="43"/>
      <c r="FW61" s="43"/>
      <c r="FX61" s="43"/>
      <c r="FY61" s="43"/>
      <c r="FZ61" s="43"/>
      <c r="GA61" s="43"/>
      <c r="GB61" s="43"/>
      <c r="GC61" s="43"/>
      <c r="GD61" s="43"/>
      <c r="GE61" s="43"/>
      <c r="GF61" s="43"/>
      <c r="GG61" s="43"/>
      <c r="GH61" s="43"/>
      <c r="GI61" s="43"/>
      <c r="GJ61" s="43"/>
      <c r="GK61" s="43"/>
      <c r="GL61" s="43"/>
      <c r="GM61" s="43"/>
      <c r="GN61" s="43"/>
      <c r="GO61" s="43"/>
      <c r="GP61" s="43"/>
      <c r="GQ61" s="43"/>
      <c r="GR61" s="43"/>
      <c r="GS61" s="43"/>
      <c r="GT61" s="43"/>
      <c r="GU61" s="43"/>
      <c r="GV61" s="43"/>
      <c r="GW61" s="43"/>
      <c r="GX61" s="43"/>
      <c r="GY61" s="43"/>
      <c r="GZ61" s="43"/>
      <c r="HA61" s="43"/>
      <c r="HB61" s="43"/>
      <c r="HC61" s="43"/>
      <c r="HD61" s="43"/>
      <c r="HE61" s="43"/>
      <c r="HF61" s="43"/>
      <c r="HG61" s="43"/>
      <c r="HH61" s="43"/>
      <c r="HI61" s="43"/>
      <c r="HJ61" s="43"/>
      <c r="HK61" s="43"/>
      <c r="HL61" s="43"/>
      <c r="HM61" s="43"/>
      <c r="HN61" s="43"/>
      <c r="HO61" s="43"/>
      <c r="HP61" s="43"/>
      <c r="HQ61" s="43"/>
      <c r="HR61" s="43"/>
      <c r="HS61" s="43"/>
      <c r="HT61" s="43"/>
      <c r="HU61" s="43"/>
      <c r="HV61" s="43"/>
      <c r="HW61" s="43"/>
      <c r="HX61" s="43"/>
      <c r="HY61" s="43"/>
      <c r="HZ61" s="43"/>
      <c r="IA61" s="43"/>
      <c r="IB61" s="43"/>
      <c r="IC61" s="43"/>
      <c r="ID61" s="43"/>
      <c r="IE61" s="43"/>
      <c r="IF61" s="43"/>
      <c r="IG61" s="43"/>
      <c r="IH61" s="43"/>
      <c r="II61" s="43"/>
      <c r="IJ61" s="43"/>
      <c r="IK61" s="43"/>
      <c r="IL61" s="43"/>
      <c r="IM61" s="43"/>
      <c r="IN61" s="43"/>
      <c r="IO61" s="43"/>
      <c r="IP61" s="43"/>
      <c r="IQ61" s="43"/>
      <c r="IR61" s="43"/>
      <c r="IS61" s="43"/>
      <c r="IT61" s="43"/>
    </row>
    <row r="62" spans="1:254" ht="13.5" customHeight="1" x14ac:dyDescent="0.25">
      <c r="A62" s="19" t="s">
        <v>67</v>
      </c>
      <c r="B62" s="20"/>
      <c r="C62" s="20"/>
      <c r="D62" s="20"/>
      <c r="E62" s="21"/>
      <c r="F62" s="22">
        <f>SUM(F50:F61)</f>
        <v>2191330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43"/>
      <c r="ES62" s="43"/>
      <c r="ET62" s="43"/>
      <c r="EU62" s="43"/>
      <c r="EV62" s="43"/>
      <c r="EW62" s="43"/>
      <c r="EX62" s="43"/>
      <c r="EY62" s="43"/>
      <c r="EZ62" s="43"/>
      <c r="FA62" s="43"/>
      <c r="FB62" s="43"/>
      <c r="FC62" s="43"/>
      <c r="FD62" s="43"/>
      <c r="FE62" s="43"/>
      <c r="FF62" s="43"/>
      <c r="FG62" s="43"/>
      <c r="FH62" s="43"/>
      <c r="FI62" s="43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43"/>
      <c r="FU62" s="43"/>
      <c r="FV62" s="43"/>
      <c r="FW62" s="43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43"/>
      <c r="GI62" s="43"/>
      <c r="GJ62" s="43"/>
      <c r="GK62" s="43"/>
      <c r="GL62" s="43"/>
      <c r="GM62" s="43"/>
      <c r="GN62" s="43"/>
      <c r="GO62" s="43"/>
      <c r="GP62" s="43"/>
      <c r="GQ62" s="43"/>
      <c r="GR62" s="43"/>
      <c r="GS62" s="43"/>
      <c r="GT62" s="43"/>
      <c r="GU62" s="43"/>
      <c r="GV62" s="43"/>
      <c r="GW62" s="43"/>
      <c r="GX62" s="43"/>
      <c r="GY62" s="43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43"/>
      <c r="HO62" s="43"/>
      <c r="HP62" s="43"/>
      <c r="HQ62" s="43"/>
      <c r="HR62" s="43"/>
      <c r="HS62" s="43"/>
      <c r="HT62" s="43"/>
      <c r="HU62" s="43"/>
      <c r="HV62" s="43"/>
      <c r="HW62" s="43"/>
      <c r="HX62" s="43"/>
      <c r="HY62" s="43"/>
      <c r="HZ62" s="43"/>
      <c r="IA62" s="43"/>
      <c r="IB62" s="43"/>
      <c r="IC62" s="43"/>
      <c r="ID62" s="43"/>
      <c r="IE62" s="43"/>
      <c r="IF62" s="43"/>
      <c r="IG62" s="43"/>
      <c r="IH62" s="43"/>
      <c r="II62" s="43"/>
      <c r="IJ62" s="43"/>
      <c r="IK62" s="43"/>
      <c r="IL62" s="43"/>
      <c r="IM62" s="43"/>
      <c r="IN62" s="43"/>
      <c r="IO62" s="43"/>
      <c r="IP62" s="43"/>
      <c r="IQ62" s="43"/>
      <c r="IR62" s="43"/>
      <c r="IS62" s="43"/>
      <c r="IT62" s="43"/>
    </row>
    <row r="63" spans="1:254" ht="12" customHeight="1" x14ac:dyDescent="0.25">
      <c r="A63" s="68"/>
      <c r="B63" s="69"/>
      <c r="C63" s="69"/>
      <c r="D63" s="74"/>
      <c r="E63" s="70"/>
      <c r="F63" s="70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43"/>
      <c r="ES63" s="43"/>
      <c r="ET63" s="43"/>
      <c r="EU63" s="43"/>
      <c r="EV63" s="43"/>
      <c r="EW63" s="43"/>
      <c r="EX63" s="43"/>
      <c r="EY63" s="43"/>
      <c r="EZ63" s="43"/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43"/>
      <c r="GI63" s="43"/>
      <c r="GJ63" s="43"/>
      <c r="GK63" s="43"/>
      <c r="GL63" s="43"/>
      <c r="GM63" s="43"/>
      <c r="GN63" s="43"/>
      <c r="GO63" s="43"/>
      <c r="GP63" s="43"/>
      <c r="GQ63" s="43"/>
      <c r="GR63" s="43"/>
      <c r="GS63" s="43"/>
      <c r="GT63" s="43"/>
      <c r="GU63" s="43"/>
      <c r="GV63" s="43"/>
      <c r="GW63" s="43"/>
      <c r="GX63" s="43"/>
      <c r="GY63" s="43"/>
      <c r="GZ63" s="43"/>
      <c r="HA63" s="43"/>
      <c r="HB63" s="43"/>
      <c r="HC63" s="43"/>
      <c r="HD63" s="43"/>
      <c r="HE63" s="43"/>
      <c r="HF63" s="43"/>
      <c r="HG63" s="43"/>
      <c r="HH63" s="43"/>
      <c r="HI63" s="43"/>
      <c r="HJ63" s="43"/>
      <c r="HK63" s="43"/>
      <c r="HL63" s="43"/>
      <c r="HM63" s="43"/>
      <c r="HN63" s="43"/>
      <c r="HO63" s="43"/>
      <c r="HP63" s="43"/>
      <c r="HQ63" s="43"/>
      <c r="HR63" s="43"/>
      <c r="HS63" s="43"/>
      <c r="HT63" s="43"/>
      <c r="HU63" s="43"/>
      <c r="HV63" s="43"/>
      <c r="HW63" s="43"/>
      <c r="HX63" s="43"/>
      <c r="HY63" s="43"/>
      <c r="HZ63" s="43"/>
      <c r="IA63" s="43"/>
      <c r="IB63" s="43"/>
      <c r="IC63" s="43"/>
      <c r="ID63" s="43"/>
      <c r="IE63" s="43"/>
      <c r="IF63" s="43"/>
      <c r="IG63" s="43"/>
      <c r="IH63" s="43"/>
      <c r="II63" s="43"/>
      <c r="IJ63" s="43"/>
      <c r="IK63" s="43"/>
      <c r="IL63" s="43"/>
      <c r="IM63" s="43"/>
      <c r="IN63" s="43"/>
      <c r="IO63" s="43"/>
      <c r="IP63" s="43"/>
      <c r="IQ63" s="43"/>
      <c r="IR63" s="43"/>
      <c r="IS63" s="43"/>
      <c r="IT63" s="43"/>
    </row>
    <row r="64" spans="1:254" ht="12" customHeight="1" x14ac:dyDescent="0.25">
      <c r="A64" s="60" t="s">
        <v>68</v>
      </c>
      <c r="B64" s="61"/>
      <c r="C64" s="62"/>
      <c r="D64" s="62"/>
      <c r="E64" s="63"/>
      <c r="F64" s="6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/>
      <c r="GY64" s="43"/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/>
      <c r="IL64" s="43"/>
      <c r="IM64" s="43"/>
      <c r="IN64" s="43"/>
      <c r="IO64" s="43"/>
      <c r="IP64" s="43"/>
      <c r="IQ64" s="43"/>
      <c r="IR64" s="43"/>
      <c r="IS64" s="43"/>
      <c r="IT64" s="43"/>
    </row>
    <row r="65" spans="1:254" ht="24" customHeight="1" x14ac:dyDescent="0.25">
      <c r="A65" s="71" t="s">
        <v>69</v>
      </c>
      <c r="B65" s="72" t="s">
        <v>53</v>
      </c>
      <c r="C65" s="72" t="s">
        <v>54</v>
      </c>
      <c r="D65" s="71" t="s">
        <v>23</v>
      </c>
      <c r="E65" s="72" t="s">
        <v>24</v>
      </c>
      <c r="F65" s="71" t="s">
        <v>25</v>
      </c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/>
      <c r="GY65" s="43"/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  <c r="IT65" s="43"/>
    </row>
    <row r="66" spans="1:254" ht="12.75" customHeight="1" x14ac:dyDescent="0.25">
      <c r="A66" s="2" t="s">
        <v>100</v>
      </c>
      <c r="B66" s="25" t="s">
        <v>62</v>
      </c>
      <c r="C66" s="27">
        <v>15000</v>
      </c>
      <c r="D66" s="8" t="s">
        <v>49</v>
      </c>
      <c r="E66" s="34">
        <v>13</v>
      </c>
      <c r="F66" s="27">
        <f>(C66*E66)</f>
        <v>195000</v>
      </c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43"/>
      <c r="GW66" s="43"/>
      <c r="GX66" s="43"/>
      <c r="GY66" s="43"/>
      <c r="GZ66" s="43"/>
      <c r="HA66" s="43"/>
      <c r="HB66" s="43"/>
      <c r="HC66" s="43"/>
      <c r="HD66" s="43"/>
      <c r="HE66" s="43"/>
      <c r="HF66" s="43"/>
      <c r="HG66" s="43"/>
      <c r="HH66" s="43"/>
      <c r="HI66" s="43"/>
      <c r="HJ66" s="43"/>
      <c r="HK66" s="43"/>
      <c r="HL66" s="43"/>
      <c r="HM66" s="43"/>
      <c r="HN66" s="43"/>
      <c r="HO66" s="43"/>
      <c r="HP66" s="43"/>
      <c r="HQ66" s="43"/>
      <c r="HR66" s="43"/>
      <c r="HS66" s="43"/>
      <c r="HT66" s="43"/>
      <c r="HU66" s="43"/>
      <c r="HV66" s="43"/>
      <c r="HW66" s="43"/>
      <c r="HX66" s="43"/>
      <c r="HY66" s="43"/>
      <c r="HZ66" s="43"/>
      <c r="IA66" s="43"/>
      <c r="IB66" s="43"/>
      <c r="IC66" s="43"/>
      <c r="ID66" s="43"/>
      <c r="IE66" s="43"/>
      <c r="IF66" s="43"/>
      <c r="IG66" s="43"/>
      <c r="IH66" s="43"/>
      <c r="II66" s="43"/>
      <c r="IJ66" s="43"/>
      <c r="IK66" s="43"/>
      <c r="IL66" s="43"/>
      <c r="IM66" s="43"/>
      <c r="IN66" s="43"/>
      <c r="IO66" s="43"/>
      <c r="IP66" s="43"/>
      <c r="IQ66" s="43"/>
      <c r="IR66" s="43"/>
      <c r="IS66" s="43"/>
      <c r="IT66" s="43"/>
    </row>
    <row r="67" spans="1:254" ht="13.5" customHeight="1" x14ac:dyDescent="0.25">
      <c r="A67" s="75" t="s">
        <v>70</v>
      </c>
      <c r="B67" s="76"/>
      <c r="C67" s="76"/>
      <c r="D67" s="76"/>
      <c r="E67" s="77"/>
      <c r="F67" s="78">
        <f>SUM(F66:F66)</f>
        <v>195000</v>
      </c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  <c r="HF67" s="43"/>
      <c r="HG67" s="43"/>
      <c r="HH67" s="43"/>
      <c r="HI67" s="43"/>
      <c r="HJ67" s="43"/>
      <c r="HK67" s="43"/>
      <c r="HL67" s="43"/>
      <c r="HM67" s="43"/>
      <c r="HN67" s="43"/>
      <c r="HO67" s="43"/>
      <c r="HP67" s="43"/>
      <c r="HQ67" s="43"/>
      <c r="HR67" s="43"/>
      <c r="HS67" s="43"/>
      <c r="HT67" s="43"/>
      <c r="HU67" s="43"/>
      <c r="HV67" s="43"/>
      <c r="HW67" s="43"/>
      <c r="HX67" s="43"/>
      <c r="HY67" s="43"/>
      <c r="HZ67" s="43"/>
      <c r="IA67" s="43"/>
      <c r="IB67" s="43"/>
      <c r="IC67" s="43"/>
      <c r="ID67" s="43"/>
      <c r="IE67" s="43"/>
      <c r="IF67" s="43"/>
      <c r="IG67" s="43"/>
      <c r="IH67" s="43"/>
      <c r="II67" s="43"/>
      <c r="IJ67" s="43"/>
      <c r="IK67" s="43"/>
      <c r="IL67" s="43"/>
      <c r="IM67" s="43"/>
      <c r="IN67" s="43"/>
      <c r="IO67" s="43"/>
      <c r="IP67" s="43"/>
      <c r="IQ67" s="43"/>
      <c r="IR67" s="43"/>
      <c r="IS67" s="43"/>
      <c r="IT67" s="43"/>
    </row>
    <row r="68" spans="1:254" ht="12" customHeight="1" x14ac:dyDescent="0.25">
      <c r="A68" s="79"/>
      <c r="B68" s="79"/>
      <c r="C68" s="79"/>
      <c r="D68" s="79"/>
      <c r="E68" s="80"/>
      <c r="F68" s="80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  <c r="HF68" s="43"/>
      <c r="HG68" s="43"/>
      <c r="HH68" s="43"/>
      <c r="HI68" s="43"/>
      <c r="HJ68" s="43"/>
      <c r="HK68" s="43"/>
      <c r="HL68" s="43"/>
      <c r="HM68" s="43"/>
      <c r="HN68" s="43"/>
      <c r="HO68" s="43"/>
      <c r="HP68" s="43"/>
      <c r="HQ68" s="43"/>
      <c r="HR68" s="43"/>
      <c r="HS68" s="43"/>
      <c r="HT68" s="43"/>
      <c r="HU68" s="43"/>
      <c r="HV68" s="43"/>
      <c r="HW68" s="43"/>
      <c r="HX68" s="43"/>
      <c r="HY68" s="43"/>
      <c r="HZ68" s="43"/>
      <c r="IA68" s="43"/>
      <c r="IB68" s="43"/>
      <c r="IC68" s="43"/>
      <c r="ID68" s="43"/>
      <c r="IE68" s="43"/>
      <c r="IF68" s="43"/>
      <c r="IG68" s="43"/>
      <c r="IH68" s="43"/>
      <c r="II68" s="43"/>
      <c r="IJ68" s="43"/>
      <c r="IK68" s="43"/>
      <c r="IL68" s="43"/>
      <c r="IM68" s="43"/>
      <c r="IN68" s="43"/>
      <c r="IO68" s="43"/>
      <c r="IP68" s="43"/>
      <c r="IQ68" s="43"/>
      <c r="IR68" s="43"/>
      <c r="IS68" s="43"/>
      <c r="IT68" s="43"/>
    </row>
    <row r="69" spans="1:254" ht="12" customHeight="1" x14ac:dyDescent="0.25">
      <c r="A69" s="81" t="s">
        <v>71</v>
      </c>
      <c r="B69" s="82"/>
      <c r="C69" s="82"/>
      <c r="D69" s="82"/>
      <c r="E69" s="82"/>
      <c r="F69" s="133">
        <f>F23+F46+F62+F67</f>
        <v>3407081</v>
      </c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3"/>
      <c r="HG69" s="43"/>
      <c r="HH69" s="43"/>
      <c r="HI69" s="43"/>
      <c r="HJ69" s="43"/>
      <c r="HK69" s="43"/>
      <c r="HL69" s="43"/>
      <c r="HM69" s="43"/>
      <c r="HN69" s="43"/>
      <c r="HO69" s="43"/>
      <c r="HP69" s="43"/>
      <c r="HQ69" s="43"/>
      <c r="HR69" s="43"/>
      <c r="HS69" s="43"/>
      <c r="HT69" s="43"/>
      <c r="HU69" s="43"/>
      <c r="HV69" s="43"/>
      <c r="HW69" s="43"/>
      <c r="HX69" s="43"/>
      <c r="HY69" s="43"/>
      <c r="HZ69" s="43"/>
      <c r="IA69" s="43"/>
      <c r="IB69" s="43"/>
      <c r="IC69" s="43"/>
      <c r="ID69" s="43"/>
      <c r="IE69" s="43"/>
      <c r="IF69" s="43"/>
      <c r="IG69" s="43"/>
      <c r="IH69" s="43"/>
      <c r="II69" s="43"/>
      <c r="IJ69" s="43"/>
      <c r="IK69" s="43"/>
      <c r="IL69" s="43"/>
      <c r="IM69" s="43"/>
      <c r="IN69" s="43"/>
      <c r="IO69" s="43"/>
      <c r="IP69" s="43"/>
      <c r="IQ69" s="43"/>
      <c r="IR69" s="43"/>
      <c r="IS69" s="43"/>
      <c r="IT69" s="43"/>
    </row>
    <row r="70" spans="1:254" ht="12" customHeight="1" x14ac:dyDescent="0.25">
      <c r="A70" s="83" t="s">
        <v>72</v>
      </c>
      <c r="B70" s="84"/>
      <c r="C70" s="84"/>
      <c r="D70" s="84"/>
      <c r="E70" s="84"/>
      <c r="F70" s="134">
        <f>F69*0.05</f>
        <v>170354.05000000002</v>
      </c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3"/>
      <c r="HG70" s="43"/>
      <c r="HH70" s="43"/>
      <c r="HI70" s="43"/>
      <c r="HJ70" s="43"/>
      <c r="HK70" s="43"/>
      <c r="HL70" s="43"/>
      <c r="HM70" s="43"/>
      <c r="HN70" s="43"/>
      <c r="HO70" s="43"/>
      <c r="HP70" s="43"/>
      <c r="HQ70" s="43"/>
      <c r="HR70" s="43"/>
      <c r="HS70" s="43"/>
      <c r="HT70" s="43"/>
      <c r="HU70" s="43"/>
      <c r="HV70" s="43"/>
      <c r="HW70" s="43"/>
      <c r="HX70" s="43"/>
      <c r="HY70" s="43"/>
      <c r="HZ70" s="43"/>
      <c r="IA70" s="43"/>
      <c r="IB70" s="43"/>
      <c r="IC70" s="43"/>
      <c r="ID70" s="43"/>
      <c r="IE70" s="43"/>
      <c r="IF70" s="43"/>
      <c r="IG70" s="43"/>
      <c r="IH70" s="43"/>
      <c r="II70" s="43"/>
      <c r="IJ70" s="43"/>
      <c r="IK70" s="43"/>
      <c r="IL70" s="43"/>
      <c r="IM70" s="43"/>
      <c r="IN70" s="43"/>
      <c r="IO70" s="43"/>
      <c r="IP70" s="43"/>
      <c r="IQ70" s="43"/>
      <c r="IR70" s="43"/>
      <c r="IS70" s="43"/>
      <c r="IT70" s="43"/>
    </row>
    <row r="71" spans="1:254" ht="12" customHeight="1" x14ac:dyDescent="0.25">
      <c r="A71" s="85" t="s">
        <v>73</v>
      </c>
      <c r="B71" s="86"/>
      <c r="C71" s="86"/>
      <c r="D71" s="86"/>
      <c r="E71" s="86"/>
      <c r="F71" s="135">
        <f>F70+F69</f>
        <v>3577435.05</v>
      </c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3"/>
      <c r="HG71" s="43"/>
      <c r="HH71" s="43"/>
      <c r="HI71" s="43"/>
      <c r="HJ71" s="43"/>
      <c r="HK71" s="43"/>
      <c r="HL71" s="43"/>
      <c r="HM71" s="43"/>
      <c r="HN71" s="43"/>
      <c r="HO71" s="43"/>
      <c r="HP71" s="43"/>
      <c r="HQ71" s="43"/>
      <c r="HR71" s="43"/>
      <c r="HS71" s="43"/>
      <c r="HT71" s="43"/>
      <c r="HU71" s="43"/>
      <c r="HV71" s="43"/>
      <c r="HW71" s="43"/>
      <c r="HX71" s="43"/>
      <c r="HY71" s="43"/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43"/>
      <c r="IK71" s="43"/>
      <c r="IL71" s="43"/>
      <c r="IM71" s="43"/>
      <c r="IN71" s="43"/>
      <c r="IO71" s="43"/>
      <c r="IP71" s="43"/>
      <c r="IQ71" s="43"/>
      <c r="IR71" s="43"/>
      <c r="IS71" s="43"/>
      <c r="IT71" s="43"/>
    </row>
    <row r="72" spans="1:254" ht="12" customHeight="1" x14ac:dyDescent="0.25">
      <c r="A72" s="83" t="s">
        <v>74</v>
      </c>
      <c r="B72" s="84"/>
      <c r="C72" s="84"/>
      <c r="D72" s="84"/>
      <c r="E72" s="84"/>
      <c r="F72" s="134">
        <f>F12</f>
        <v>5331200</v>
      </c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43"/>
      <c r="GW72" s="43"/>
      <c r="GX72" s="43"/>
      <c r="GY72" s="43"/>
      <c r="GZ72" s="43"/>
      <c r="HA72" s="43"/>
      <c r="HB72" s="43"/>
      <c r="HC72" s="43"/>
      <c r="HD72" s="43"/>
      <c r="HE72" s="43"/>
      <c r="HF72" s="43"/>
      <c r="HG72" s="43"/>
      <c r="HH72" s="43"/>
      <c r="HI72" s="43"/>
      <c r="HJ72" s="43"/>
      <c r="HK72" s="43"/>
      <c r="HL72" s="43"/>
      <c r="HM72" s="43"/>
      <c r="HN72" s="43"/>
      <c r="HO72" s="43"/>
      <c r="HP72" s="43"/>
      <c r="HQ72" s="43"/>
      <c r="HR72" s="43"/>
      <c r="HS72" s="43"/>
      <c r="HT72" s="43"/>
      <c r="HU72" s="43"/>
      <c r="HV72" s="43"/>
      <c r="HW72" s="43"/>
      <c r="HX72" s="43"/>
      <c r="HY72" s="43"/>
      <c r="HZ72" s="43"/>
      <c r="IA72" s="43"/>
      <c r="IB72" s="43"/>
      <c r="IC72" s="43"/>
      <c r="ID72" s="43"/>
      <c r="IE72" s="43"/>
      <c r="IF72" s="43"/>
      <c r="IG72" s="43"/>
      <c r="IH72" s="43"/>
      <c r="II72" s="43"/>
      <c r="IJ72" s="43"/>
      <c r="IK72" s="43"/>
      <c r="IL72" s="43"/>
      <c r="IM72" s="43"/>
      <c r="IN72" s="43"/>
      <c r="IO72" s="43"/>
      <c r="IP72" s="43"/>
      <c r="IQ72" s="43"/>
      <c r="IR72" s="43"/>
      <c r="IS72" s="43"/>
      <c r="IT72" s="43"/>
    </row>
    <row r="73" spans="1:254" ht="12" customHeight="1" x14ac:dyDescent="0.25">
      <c r="A73" s="87" t="s">
        <v>75</v>
      </c>
      <c r="B73" s="88"/>
      <c r="C73" s="88"/>
      <c r="D73" s="88"/>
      <c r="E73" s="88"/>
      <c r="F73" s="136">
        <f>F72-F71</f>
        <v>1753764.9500000002</v>
      </c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</row>
    <row r="74" spans="1:254" ht="12" customHeight="1" x14ac:dyDescent="0.25">
      <c r="A74" s="89" t="s">
        <v>110</v>
      </c>
      <c r="B74" s="90"/>
      <c r="C74" s="90"/>
      <c r="D74" s="90"/>
      <c r="E74" s="90"/>
      <c r="F74" s="91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43"/>
      <c r="FG74" s="43"/>
      <c r="FH74" s="43"/>
      <c r="FI74" s="43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43"/>
      <c r="FU74" s="43"/>
      <c r="FV74" s="43"/>
      <c r="FW74" s="43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43"/>
      <c r="GI74" s="43"/>
      <c r="GJ74" s="43"/>
      <c r="GK74" s="43"/>
      <c r="GL74" s="43"/>
      <c r="GM74" s="43"/>
      <c r="GN74" s="43"/>
      <c r="GO74" s="43"/>
      <c r="GP74" s="43"/>
      <c r="GQ74" s="43"/>
      <c r="GR74" s="43"/>
      <c r="GS74" s="43"/>
      <c r="GT74" s="43"/>
      <c r="GU74" s="43"/>
      <c r="GV74" s="43"/>
      <c r="GW74" s="43"/>
      <c r="GX74" s="43"/>
      <c r="GY74" s="43"/>
      <c r="GZ74" s="43"/>
      <c r="HA74" s="43"/>
      <c r="HB74" s="43"/>
      <c r="HC74" s="43"/>
      <c r="HD74" s="43"/>
      <c r="HE74" s="43"/>
      <c r="HF74" s="43"/>
      <c r="HG74" s="43"/>
      <c r="HH74" s="43"/>
      <c r="HI74" s="43"/>
      <c r="HJ74" s="43"/>
      <c r="HK74" s="43"/>
      <c r="HL74" s="43"/>
      <c r="HM74" s="43"/>
      <c r="HN74" s="43"/>
      <c r="HO74" s="43"/>
      <c r="HP74" s="43"/>
      <c r="HQ74" s="43"/>
      <c r="HR74" s="43"/>
      <c r="HS74" s="43"/>
      <c r="HT74" s="43"/>
      <c r="HU74" s="43"/>
      <c r="HV74" s="43"/>
      <c r="HW74" s="43"/>
      <c r="HX74" s="43"/>
      <c r="HY74" s="43"/>
      <c r="HZ74" s="43"/>
      <c r="IA74" s="43"/>
      <c r="IB74" s="43"/>
      <c r="IC74" s="43"/>
      <c r="ID74" s="43"/>
      <c r="IE74" s="43"/>
      <c r="IF74" s="43"/>
      <c r="IG74" s="43"/>
      <c r="IH74" s="43"/>
      <c r="II74" s="43"/>
      <c r="IJ74" s="43"/>
      <c r="IK74" s="43"/>
      <c r="IL74" s="43"/>
      <c r="IM74" s="43"/>
      <c r="IN74" s="43"/>
      <c r="IO74" s="43"/>
      <c r="IP74" s="43"/>
      <c r="IQ74" s="43"/>
      <c r="IR74" s="43"/>
      <c r="IS74" s="43"/>
      <c r="IT74" s="43"/>
    </row>
    <row r="75" spans="1:254" ht="12.75" customHeight="1" thickBot="1" x14ac:dyDescent="0.3">
      <c r="A75" s="92"/>
      <c r="B75" s="90"/>
      <c r="C75" s="90"/>
      <c r="D75" s="90"/>
      <c r="E75" s="90"/>
      <c r="F75" s="91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43"/>
      <c r="GI75" s="43"/>
      <c r="GJ75" s="43"/>
      <c r="GK75" s="43"/>
      <c r="GL75" s="43"/>
      <c r="GM75" s="43"/>
      <c r="GN75" s="43"/>
      <c r="GO75" s="43"/>
      <c r="GP75" s="43"/>
      <c r="GQ75" s="43"/>
      <c r="GR75" s="43"/>
      <c r="GS75" s="43"/>
      <c r="GT75" s="43"/>
      <c r="GU75" s="43"/>
      <c r="GV75" s="43"/>
      <c r="GW75" s="43"/>
      <c r="GX75" s="43"/>
      <c r="GY75" s="43"/>
      <c r="GZ75" s="43"/>
      <c r="HA75" s="43"/>
      <c r="HB75" s="43"/>
      <c r="HC75" s="43"/>
      <c r="HD75" s="43"/>
      <c r="HE75" s="43"/>
      <c r="HF75" s="43"/>
      <c r="HG75" s="43"/>
      <c r="HH75" s="43"/>
      <c r="HI75" s="43"/>
      <c r="HJ75" s="43"/>
      <c r="HK75" s="43"/>
      <c r="HL75" s="43"/>
      <c r="HM75" s="43"/>
      <c r="HN75" s="43"/>
      <c r="HO75" s="43"/>
      <c r="HP75" s="43"/>
      <c r="HQ75" s="43"/>
      <c r="HR75" s="43"/>
      <c r="HS75" s="43"/>
      <c r="HT75" s="43"/>
      <c r="HU75" s="43"/>
      <c r="HV75" s="43"/>
      <c r="HW75" s="43"/>
      <c r="HX75" s="43"/>
      <c r="HY75" s="43"/>
      <c r="HZ75" s="43"/>
      <c r="IA75" s="43"/>
      <c r="IB75" s="43"/>
      <c r="IC75" s="43"/>
      <c r="ID75" s="43"/>
      <c r="IE75" s="43"/>
      <c r="IF75" s="43"/>
      <c r="IG75" s="43"/>
      <c r="IH75" s="43"/>
      <c r="II75" s="43"/>
      <c r="IJ75" s="43"/>
      <c r="IK75" s="43"/>
      <c r="IL75" s="43"/>
      <c r="IM75" s="43"/>
      <c r="IN75" s="43"/>
      <c r="IO75" s="43"/>
      <c r="IP75" s="43"/>
      <c r="IQ75" s="43"/>
      <c r="IR75" s="43"/>
      <c r="IS75" s="43"/>
      <c r="IT75" s="43"/>
    </row>
    <row r="76" spans="1:254" ht="12" customHeight="1" x14ac:dyDescent="0.25">
      <c r="A76" s="93" t="s">
        <v>111</v>
      </c>
      <c r="B76" s="94"/>
      <c r="C76" s="94"/>
      <c r="D76" s="94"/>
      <c r="E76" s="95"/>
      <c r="F76" s="91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43"/>
      <c r="GW76" s="43"/>
      <c r="GX76" s="43"/>
      <c r="GY76" s="43"/>
      <c r="GZ76" s="43"/>
      <c r="HA76" s="43"/>
      <c r="HB76" s="43"/>
      <c r="HC76" s="43"/>
      <c r="HD76" s="43"/>
      <c r="HE76" s="43"/>
      <c r="HF76" s="43"/>
      <c r="HG76" s="43"/>
      <c r="HH76" s="43"/>
      <c r="HI76" s="43"/>
      <c r="HJ76" s="43"/>
      <c r="HK76" s="43"/>
      <c r="HL76" s="43"/>
      <c r="HM76" s="43"/>
      <c r="HN76" s="43"/>
      <c r="HO76" s="43"/>
      <c r="HP76" s="43"/>
      <c r="HQ76" s="43"/>
      <c r="HR76" s="43"/>
      <c r="HS76" s="43"/>
      <c r="HT76" s="43"/>
      <c r="HU76" s="43"/>
      <c r="HV76" s="43"/>
      <c r="HW76" s="43"/>
      <c r="HX76" s="43"/>
      <c r="HY76" s="43"/>
      <c r="HZ76" s="43"/>
      <c r="IA76" s="43"/>
      <c r="IB76" s="43"/>
      <c r="IC76" s="43"/>
      <c r="ID76" s="43"/>
      <c r="IE76" s="43"/>
      <c r="IF76" s="43"/>
      <c r="IG76" s="43"/>
      <c r="IH76" s="43"/>
      <c r="II76" s="43"/>
      <c r="IJ76" s="43"/>
      <c r="IK76" s="43"/>
      <c r="IL76" s="43"/>
      <c r="IM76" s="43"/>
      <c r="IN76" s="43"/>
      <c r="IO76" s="43"/>
      <c r="IP76" s="43"/>
      <c r="IQ76" s="43"/>
      <c r="IR76" s="43"/>
      <c r="IS76" s="43"/>
      <c r="IT76" s="43"/>
    </row>
    <row r="77" spans="1:254" ht="12" customHeight="1" x14ac:dyDescent="0.25">
      <c r="A77" s="96" t="s">
        <v>76</v>
      </c>
      <c r="B77" s="97"/>
      <c r="C77" s="97"/>
      <c r="D77" s="97"/>
      <c r="E77" s="98"/>
      <c r="F77" s="91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43"/>
      <c r="IK77" s="43"/>
      <c r="IL77" s="43"/>
      <c r="IM77" s="43"/>
      <c r="IN77" s="43"/>
      <c r="IO77" s="43"/>
      <c r="IP77" s="43"/>
      <c r="IQ77" s="43"/>
      <c r="IR77" s="43"/>
      <c r="IS77" s="43"/>
      <c r="IT77" s="43"/>
    </row>
    <row r="78" spans="1:254" ht="12" customHeight="1" x14ac:dyDescent="0.25">
      <c r="A78" s="96" t="s">
        <v>77</v>
      </c>
      <c r="B78" s="97"/>
      <c r="C78" s="97"/>
      <c r="D78" s="97"/>
      <c r="E78" s="98"/>
      <c r="F78" s="91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  <c r="EM78" s="43"/>
      <c r="EN78" s="43"/>
      <c r="EO78" s="43"/>
      <c r="EP78" s="43"/>
      <c r="EQ78" s="43"/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/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  <c r="GS78" s="43"/>
      <c r="GT78" s="43"/>
      <c r="GU78" s="43"/>
      <c r="GV78" s="43"/>
      <c r="GW78" s="43"/>
      <c r="GX78" s="43"/>
      <c r="GY78" s="43"/>
      <c r="GZ78" s="43"/>
      <c r="HA78" s="43"/>
      <c r="HB78" s="43"/>
      <c r="HC78" s="43"/>
      <c r="HD78" s="43"/>
      <c r="HE78" s="43"/>
      <c r="HF78" s="43"/>
      <c r="HG78" s="43"/>
      <c r="HH78" s="43"/>
      <c r="HI78" s="43"/>
      <c r="HJ78" s="43"/>
      <c r="HK78" s="43"/>
      <c r="HL78" s="43"/>
      <c r="HM78" s="43"/>
      <c r="HN78" s="43"/>
      <c r="HO78" s="43"/>
      <c r="HP78" s="43"/>
      <c r="HQ78" s="43"/>
      <c r="HR78" s="43"/>
      <c r="HS78" s="43"/>
      <c r="HT78" s="43"/>
      <c r="HU78" s="43"/>
      <c r="HV78" s="43"/>
      <c r="HW78" s="43"/>
      <c r="HX78" s="43"/>
      <c r="HY78" s="43"/>
      <c r="HZ78" s="43"/>
      <c r="IA78" s="43"/>
      <c r="IB78" s="43"/>
      <c r="IC78" s="43"/>
      <c r="ID78" s="43"/>
      <c r="IE78" s="43"/>
      <c r="IF78" s="43"/>
      <c r="IG78" s="43"/>
      <c r="IH78" s="43"/>
      <c r="II78" s="43"/>
      <c r="IJ78" s="43"/>
      <c r="IK78" s="43"/>
      <c r="IL78" s="43"/>
      <c r="IM78" s="43"/>
      <c r="IN78" s="43"/>
      <c r="IO78" s="43"/>
      <c r="IP78" s="43"/>
      <c r="IQ78" s="43"/>
      <c r="IR78" s="43"/>
      <c r="IS78" s="43"/>
      <c r="IT78" s="43"/>
    </row>
    <row r="79" spans="1:254" ht="12" customHeight="1" x14ac:dyDescent="0.25">
      <c r="A79" s="96" t="s">
        <v>114</v>
      </c>
      <c r="B79" s="97"/>
      <c r="C79" s="97"/>
      <c r="D79" s="97"/>
      <c r="E79" s="98"/>
      <c r="F79" s="91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  <c r="EO79" s="43"/>
      <c r="EP79" s="43"/>
      <c r="EQ79" s="43"/>
      <c r="ER79" s="43"/>
      <c r="ES79" s="43"/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  <c r="FO79" s="43"/>
      <c r="FP79" s="4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  <c r="GJ79" s="43"/>
      <c r="GK79" s="43"/>
      <c r="GL79" s="43"/>
      <c r="GM79" s="43"/>
      <c r="GN79" s="43"/>
      <c r="GO79" s="43"/>
      <c r="GP79" s="43"/>
      <c r="GQ79" s="43"/>
      <c r="GR79" s="43"/>
      <c r="GS79" s="43"/>
      <c r="GT79" s="43"/>
      <c r="GU79" s="43"/>
      <c r="GV79" s="43"/>
      <c r="GW79" s="43"/>
      <c r="GX79" s="43"/>
      <c r="GY79" s="43"/>
      <c r="GZ79" s="43"/>
      <c r="HA79" s="43"/>
      <c r="HB79" s="43"/>
      <c r="HC79" s="43"/>
      <c r="HD79" s="43"/>
      <c r="HE79" s="43"/>
      <c r="HF79" s="43"/>
      <c r="HG79" s="43"/>
      <c r="HH79" s="43"/>
      <c r="HI79" s="43"/>
      <c r="HJ79" s="43"/>
      <c r="HK79" s="43"/>
      <c r="HL79" s="43"/>
      <c r="HM79" s="43"/>
      <c r="HN79" s="43"/>
      <c r="HO79" s="43"/>
      <c r="HP79" s="43"/>
      <c r="HQ79" s="43"/>
      <c r="HR79" s="43"/>
      <c r="HS79" s="43"/>
      <c r="HT79" s="43"/>
      <c r="HU79" s="43"/>
      <c r="HV79" s="43"/>
      <c r="HW79" s="43"/>
      <c r="HX79" s="43"/>
      <c r="HY79" s="43"/>
      <c r="HZ79" s="43"/>
      <c r="IA79" s="43"/>
      <c r="IB79" s="43"/>
      <c r="IC79" s="43"/>
      <c r="ID79" s="43"/>
      <c r="IE79" s="43"/>
      <c r="IF79" s="43"/>
      <c r="IG79" s="43"/>
      <c r="IH79" s="43"/>
      <c r="II79" s="43"/>
      <c r="IJ79" s="43"/>
      <c r="IK79" s="43"/>
      <c r="IL79" s="43"/>
      <c r="IM79" s="43"/>
      <c r="IN79" s="43"/>
      <c r="IO79" s="43"/>
      <c r="IP79" s="43"/>
      <c r="IQ79" s="43"/>
      <c r="IR79" s="43"/>
      <c r="IS79" s="43"/>
      <c r="IT79" s="43"/>
    </row>
    <row r="80" spans="1:254" ht="12" customHeight="1" x14ac:dyDescent="0.25">
      <c r="A80" s="96" t="s">
        <v>78</v>
      </c>
      <c r="B80" s="97"/>
      <c r="C80" s="97"/>
      <c r="D80" s="97"/>
      <c r="E80" s="98"/>
      <c r="F80" s="91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  <c r="FO80" s="43"/>
      <c r="FP80" s="43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3"/>
      <c r="GL80" s="43"/>
      <c r="GM80" s="43"/>
      <c r="GN80" s="43"/>
      <c r="GO80" s="43"/>
      <c r="GP80" s="43"/>
      <c r="GQ80" s="43"/>
      <c r="GR80" s="43"/>
      <c r="GS80" s="43"/>
      <c r="GT80" s="43"/>
      <c r="GU80" s="43"/>
      <c r="GV80" s="43"/>
      <c r="GW80" s="43"/>
      <c r="GX80" s="43"/>
      <c r="GY80" s="43"/>
      <c r="GZ80" s="43"/>
      <c r="HA80" s="43"/>
      <c r="HB80" s="43"/>
      <c r="HC80" s="43"/>
      <c r="HD80" s="43"/>
      <c r="HE80" s="43"/>
      <c r="HF80" s="43"/>
      <c r="HG80" s="43"/>
      <c r="HH80" s="43"/>
      <c r="HI80" s="43"/>
      <c r="HJ80" s="43"/>
      <c r="HK80" s="43"/>
      <c r="HL80" s="43"/>
      <c r="HM80" s="43"/>
      <c r="HN80" s="43"/>
      <c r="HO80" s="43"/>
      <c r="HP80" s="43"/>
      <c r="HQ80" s="43"/>
      <c r="HR80" s="43"/>
      <c r="HS80" s="43"/>
      <c r="HT80" s="43"/>
      <c r="HU80" s="43"/>
      <c r="HV80" s="43"/>
      <c r="HW80" s="43"/>
      <c r="HX80" s="43"/>
      <c r="HY80" s="43"/>
      <c r="HZ80" s="43"/>
      <c r="IA80" s="43"/>
      <c r="IB80" s="43"/>
      <c r="IC80" s="43"/>
      <c r="ID80" s="43"/>
      <c r="IE80" s="43"/>
      <c r="IF80" s="43"/>
      <c r="IG80" s="43"/>
      <c r="IH80" s="43"/>
      <c r="II80" s="43"/>
      <c r="IJ80" s="43"/>
      <c r="IK80" s="43"/>
      <c r="IL80" s="43"/>
      <c r="IM80" s="43"/>
      <c r="IN80" s="43"/>
      <c r="IO80" s="43"/>
      <c r="IP80" s="43"/>
      <c r="IQ80" s="43"/>
      <c r="IR80" s="43"/>
      <c r="IS80" s="43"/>
      <c r="IT80" s="43"/>
    </row>
    <row r="81" spans="1:254" ht="12" customHeight="1" x14ac:dyDescent="0.25">
      <c r="A81" s="96" t="s">
        <v>79</v>
      </c>
      <c r="B81" s="97"/>
      <c r="C81" s="97"/>
      <c r="D81" s="97"/>
      <c r="E81" s="98"/>
      <c r="F81" s="91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  <c r="EO81" s="43"/>
      <c r="EP81" s="43"/>
      <c r="EQ81" s="43"/>
      <c r="ER81" s="43"/>
      <c r="ES81" s="43"/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  <c r="FO81" s="43"/>
      <c r="FP81" s="43"/>
      <c r="FQ81" s="43"/>
      <c r="FR81" s="43"/>
      <c r="FS81" s="43"/>
      <c r="FT81" s="43"/>
      <c r="FU81" s="43"/>
      <c r="FV81" s="43"/>
      <c r="FW81" s="43"/>
      <c r="FX81" s="43"/>
      <c r="FY81" s="43"/>
      <c r="FZ81" s="43"/>
      <c r="GA81" s="43"/>
      <c r="GB81" s="43"/>
      <c r="GC81" s="43"/>
      <c r="GD81" s="43"/>
      <c r="GE81" s="43"/>
      <c r="GF81" s="43"/>
      <c r="GG81" s="43"/>
      <c r="GH81" s="43"/>
      <c r="GI81" s="43"/>
      <c r="GJ81" s="43"/>
      <c r="GK81" s="43"/>
      <c r="GL81" s="43"/>
      <c r="GM81" s="43"/>
      <c r="GN81" s="43"/>
      <c r="GO81" s="43"/>
      <c r="GP81" s="43"/>
      <c r="GQ81" s="43"/>
      <c r="GR81" s="43"/>
      <c r="GS81" s="43"/>
      <c r="GT81" s="43"/>
      <c r="GU81" s="43"/>
      <c r="GV81" s="43"/>
      <c r="GW81" s="43"/>
      <c r="GX81" s="43"/>
      <c r="GY81" s="43"/>
      <c r="GZ81" s="43"/>
      <c r="HA81" s="43"/>
      <c r="HB81" s="43"/>
      <c r="HC81" s="43"/>
      <c r="HD81" s="43"/>
      <c r="HE81" s="43"/>
      <c r="HF81" s="43"/>
      <c r="HG81" s="43"/>
      <c r="HH81" s="43"/>
      <c r="HI81" s="43"/>
      <c r="HJ81" s="43"/>
      <c r="HK81" s="43"/>
      <c r="HL81" s="43"/>
      <c r="HM81" s="43"/>
      <c r="HN81" s="43"/>
      <c r="HO81" s="43"/>
      <c r="HP81" s="43"/>
      <c r="HQ81" s="43"/>
      <c r="HR81" s="43"/>
      <c r="HS81" s="43"/>
      <c r="HT81" s="43"/>
      <c r="HU81" s="43"/>
      <c r="HV81" s="43"/>
      <c r="HW81" s="43"/>
      <c r="HX81" s="43"/>
      <c r="HY81" s="43"/>
      <c r="HZ81" s="43"/>
      <c r="IA81" s="43"/>
      <c r="IB81" s="43"/>
      <c r="IC81" s="43"/>
      <c r="ID81" s="43"/>
      <c r="IE81" s="43"/>
      <c r="IF81" s="43"/>
      <c r="IG81" s="43"/>
      <c r="IH81" s="43"/>
      <c r="II81" s="43"/>
      <c r="IJ81" s="43"/>
      <c r="IK81" s="43"/>
      <c r="IL81" s="43"/>
      <c r="IM81" s="43"/>
      <c r="IN81" s="43"/>
      <c r="IO81" s="43"/>
      <c r="IP81" s="43"/>
      <c r="IQ81" s="43"/>
      <c r="IR81" s="43"/>
      <c r="IS81" s="43"/>
      <c r="IT81" s="43"/>
    </row>
    <row r="82" spans="1:254" ht="12.75" customHeight="1" thickBot="1" x14ac:dyDescent="0.3">
      <c r="A82" s="99" t="s">
        <v>80</v>
      </c>
      <c r="B82" s="100"/>
      <c r="C82" s="100"/>
      <c r="D82" s="100"/>
      <c r="E82" s="101"/>
      <c r="F82" s="91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43"/>
      <c r="IK82" s="43"/>
      <c r="IL82" s="43"/>
      <c r="IM82" s="43"/>
      <c r="IN82" s="43"/>
      <c r="IO82" s="43"/>
      <c r="IP82" s="43"/>
      <c r="IQ82" s="43"/>
      <c r="IR82" s="43"/>
      <c r="IS82" s="43"/>
      <c r="IT82" s="43"/>
    </row>
    <row r="83" spans="1:254" ht="12.75" customHeight="1" x14ac:dyDescent="0.25">
      <c r="A83" s="92"/>
      <c r="B83" s="97"/>
      <c r="C83" s="97"/>
      <c r="D83" s="97"/>
      <c r="E83" s="97"/>
      <c r="F83" s="91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43"/>
      <c r="IK83" s="43"/>
      <c r="IL83" s="43"/>
      <c r="IM83" s="43"/>
      <c r="IN83" s="43"/>
      <c r="IO83" s="43"/>
      <c r="IP83" s="43"/>
      <c r="IQ83" s="43"/>
      <c r="IR83" s="43"/>
      <c r="IS83" s="43"/>
      <c r="IT83" s="43"/>
    </row>
    <row r="84" spans="1:254" ht="15" customHeight="1" thickBot="1" x14ac:dyDescent="0.3">
      <c r="A84" s="137" t="s">
        <v>81</v>
      </c>
      <c r="B84" s="138"/>
      <c r="C84" s="102"/>
      <c r="D84" s="103"/>
      <c r="E84" s="103"/>
      <c r="F84" s="91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  <c r="EM84" s="43"/>
      <c r="EN84" s="43"/>
      <c r="EO84" s="43"/>
      <c r="EP84" s="43"/>
      <c r="EQ84" s="43"/>
      <c r="ER84" s="43"/>
      <c r="ES84" s="43"/>
      <c r="ET84" s="43"/>
      <c r="EU84" s="43"/>
      <c r="EV84" s="43"/>
      <c r="EW84" s="43"/>
      <c r="EX84" s="43"/>
      <c r="EY84" s="43"/>
      <c r="EZ84" s="43"/>
      <c r="FA84" s="43"/>
      <c r="FB84" s="43"/>
      <c r="FC84" s="43"/>
      <c r="FD84" s="43"/>
      <c r="FE84" s="43"/>
      <c r="FF84" s="43"/>
      <c r="FG84" s="43"/>
      <c r="FH84" s="43"/>
      <c r="FI84" s="43"/>
      <c r="FJ84" s="43"/>
      <c r="FK84" s="43"/>
      <c r="FL84" s="43"/>
      <c r="FM84" s="43"/>
      <c r="FN84" s="43"/>
      <c r="FO84" s="43"/>
      <c r="FP84" s="43"/>
      <c r="FQ84" s="43"/>
      <c r="FR84" s="43"/>
      <c r="FS84" s="43"/>
      <c r="FT84" s="43"/>
      <c r="FU84" s="43"/>
      <c r="FV84" s="43"/>
      <c r="FW84" s="43"/>
      <c r="FX84" s="43"/>
      <c r="FY84" s="43"/>
      <c r="FZ84" s="43"/>
      <c r="GA84" s="43"/>
      <c r="GB84" s="43"/>
      <c r="GC84" s="43"/>
      <c r="GD84" s="43"/>
      <c r="GE84" s="43"/>
      <c r="GF84" s="43"/>
      <c r="GG84" s="43"/>
      <c r="GH84" s="43"/>
      <c r="GI84" s="43"/>
      <c r="GJ84" s="43"/>
      <c r="GK84" s="43"/>
      <c r="GL84" s="43"/>
      <c r="GM84" s="43"/>
      <c r="GN84" s="43"/>
      <c r="GO84" s="43"/>
      <c r="GP84" s="43"/>
      <c r="GQ84" s="43"/>
      <c r="GR84" s="43"/>
      <c r="GS84" s="43"/>
      <c r="GT84" s="43"/>
      <c r="GU84" s="43"/>
      <c r="GV84" s="43"/>
      <c r="GW84" s="43"/>
      <c r="GX84" s="43"/>
      <c r="GY84" s="43"/>
      <c r="GZ84" s="43"/>
      <c r="HA84" s="43"/>
      <c r="HB84" s="43"/>
      <c r="HC84" s="43"/>
      <c r="HD84" s="43"/>
      <c r="HE84" s="43"/>
      <c r="HF84" s="43"/>
      <c r="HG84" s="43"/>
      <c r="HH84" s="43"/>
      <c r="HI84" s="43"/>
      <c r="HJ84" s="43"/>
      <c r="HK84" s="43"/>
      <c r="HL84" s="43"/>
      <c r="HM84" s="43"/>
      <c r="HN84" s="43"/>
      <c r="HO84" s="43"/>
      <c r="HP84" s="43"/>
      <c r="HQ84" s="43"/>
      <c r="HR84" s="43"/>
      <c r="HS84" s="43"/>
      <c r="HT84" s="43"/>
      <c r="HU84" s="43"/>
      <c r="HV84" s="43"/>
      <c r="HW84" s="43"/>
      <c r="HX84" s="43"/>
      <c r="HY84" s="43"/>
      <c r="HZ84" s="43"/>
      <c r="IA84" s="43"/>
      <c r="IB84" s="43"/>
      <c r="IC84" s="43"/>
      <c r="ID84" s="43"/>
      <c r="IE84" s="43"/>
      <c r="IF84" s="43"/>
      <c r="IG84" s="43"/>
      <c r="IH84" s="43"/>
      <c r="II84" s="43"/>
      <c r="IJ84" s="43"/>
      <c r="IK84" s="43"/>
      <c r="IL84" s="43"/>
      <c r="IM84" s="43"/>
      <c r="IN84" s="43"/>
      <c r="IO84" s="43"/>
      <c r="IP84" s="43"/>
      <c r="IQ84" s="43"/>
      <c r="IR84" s="43"/>
      <c r="IS84" s="43"/>
      <c r="IT84" s="43"/>
    </row>
    <row r="85" spans="1:254" ht="12" customHeight="1" x14ac:dyDescent="0.25">
      <c r="A85" s="104" t="s">
        <v>69</v>
      </c>
      <c r="B85" s="105" t="s">
        <v>82</v>
      </c>
      <c r="C85" s="106" t="s">
        <v>83</v>
      </c>
      <c r="D85" s="103"/>
      <c r="E85" s="103"/>
      <c r="F85" s="91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  <c r="FO85" s="43"/>
      <c r="FP85" s="43"/>
      <c r="FQ85" s="43"/>
      <c r="FR85" s="43"/>
      <c r="FS85" s="43"/>
      <c r="FT85" s="43"/>
      <c r="FU85" s="43"/>
      <c r="FV85" s="43"/>
      <c r="FW85" s="43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3"/>
      <c r="GL85" s="43"/>
      <c r="GM85" s="43"/>
      <c r="GN85" s="43"/>
      <c r="GO85" s="43"/>
      <c r="GP85" s="43"/>
      <c r="GQ85" s="43"/>
      <c r="GR85" s="43"/>
      <c r="GS85" s="43"/>
      <c r="GT85" s="43"/>
      <c r="GU85" s="43"/>
      <c r="GV85" s="43"/>
      <c r="GW85" s="43"/>
      <c r="GX85" s="43"/>
      <c r="GY85" s="43"/>
      <c r="GZ85" s="43"/>
      <c r="HA85" s="43"/>
      <c r="HB85" s="43"/>
      <c r="HC85" s="43"/>
      <c r="HD85" s="43"/>
      <c r="HE85" s="43"/>
      <c r="HF85" s="43"/>
      <c r="HG85" s="43"/>
      <c r="HH85" s="43"/>
      <c r="HI85" s="43"/>
      <c r="HJ85" s="43"/>
      <c r="HK85" s="43"/>
      <c r="HL85" s="43"/>
      <c r="HM85" s="43"/>
      <c r="HN85" s="43"/>
      <c r="HO85" s="43"/>
      <c r="HP85" s="43"/>
      <c r="HQ85" s="43"/>
      <c r="HR85" s="43"/>
      <c r="HS85" s="43"/>
      <c r="HT85" s="43"/>
      <c r="HU85" s="43"/>
      <c r="HV85" s="43"/>
      <c r="HW85" s="43"/>
      <c r="HX85" s="43"/>
      <c r="HY85" s="43"/>
      <c r="HZ85" s="43"/>
      <c r="IA85" s="43"/>
      <c r="IB85" s="43"/>
      <c r="IC85" s="43"/>
      <c r="ID85" s="43"/>
      <c r="IE85" s="43"/>
      <c r="IF85" s="43"/>
      <c r="IG85" s="43"/>
      <c r="IH85" s="43"/>
      <c r="II85" s="43"/>
      <c r="IJ85" s="43"/>
      <c r="IK85" s="43"/>
      <c r="IL85" s="43"/>
      <c r="IM85" s="43"/>
      <c r="IN85" s="43"/>
      <c r="IO85" s="43"/>
      <c r="IP85" s="43"/>
      <c r="IQ85" s="43"/>
      <c r="IR85" s="43"/>
      <c r="IS85" s="43"/>
      <c r="IT85" s="43"/>
    </row>
    <row r="86" spans="1:254" ht="12" customHeight="1" x14ac:dyDescent="0.25">
      <c r="A86" s="107" t="s">
        <v>84</v>
      </c>
      <c r="B86" s="108">
        <f>+F23</f>
        <v>325000</v>
      </c>
      <c r="C86" s="109">
        <f>(B86/B92)</f>
        <v>9.0847211887187168E-2</v>
      </c>
      <c r="D86" s="103"/>
      <c r="E86" s="103"/>
      <c r="F86" s="91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  <c r="EM86" s="43"/>
      <c r="EN86" s="43"/>
      <c r="EO86" s="43"/>
      <c r="EP86" s="43"/>
      <c r="EQ86" s="43"/>
      <c r="ER86" s="43"/>
      <c r="ES86" s="43"/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  <c r="FO86" s="43"/>
      <c r="FP86" s="43"/>
      <c r="FQ86" s="43"/>
      <c r="FR86" s="43"/>
      <c r="FS86" s="43"/>
      <c r="FT86" s="43"/>
      <c r="FU86" s="43"/>
      <c r="FV86" s="43"/>
      <c r="FW86" s="43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3"/>
      <c r="GL86" s="43"/>
      <c r="GM86" s="43"/>
      <c r="GN86" s="43"/>
      <c r="GO86" s="43"/>
      <c r="GP86" s="43"/>
      <c r="GQ86" s="43"/>
      <c r="GR86" s="43"/>
      <c r="GS86" s="43"/>
      <c r="GT86" s="43"/>
      <c r="GU86" s="43"/>
      <c r="GV86" s="43"/>
      <c r="GW86" s="43"/>
      <c r="GX86" s="43"/>
      <c r="GY86" s="43"/>
      <c r="GZ86" s="43"/>
      <c r="HA86" s="43"/>
      <c r="HB86" s="43"/>
      <c r="HC86" s="43"/>
      <c r="HD86" s="43"/>
      <c r="HE86" s="43"/>
      <c r="HF86" s="43"/>
      <c r="HG86" s="43"/>
      <c r="HH86" s="43"/>
      <c r="HI86" s="43"/>
      <c r="HJ86" s="43"/>
      <c r="HK86" s="43"/>
      <c r="HL86" s="43"/>
      <c r="HM86" s="43"/>
      <c r="HN86" s="43"/>
      <c r="HO86" s="43"/>
      <c r="HP86" s="43"/>
      <c r="HQ86" s="43"/>
      <c r="HR86" s="43"/>
      <c r="HS86" s="43"/>
      <c r="HT86" s="43"/>
      <c r="HU86" s="43"/>
      <c r="HV86" s="43"/>
      <c r="HW86" s="43"/>
      <c r="HX86" s="43"/>
      <c r="HY86" s="43"/>
      <c r="HZ86" s="43"/>
      <c r="IA86" s="43"/>
      <c r="IB86" s="43"/>
      <c r="IC86" s="43"/>
      <c r="ID86" s="43"/>
      <c r="IE86" s="43"/>
      <c r="IF86" s="43"/>
      <c r="IG86" s="43"/>
      <c r="IH86" s="43"/>
      <c r="II86" s="43"/>
      <c r="IJ86" s="43"/>
      <c r="IK86" s="43"/>
      <c r="IL86" s="43"/>
      <c r="IM86" s="43"/>
      <c r="IN86" s="43"/>
      <c r="IO86" s="43"/>
      <c r="IP86" s="43"/>
      <c r="IQ86" s="43"/>
      <c r="IR86" s="43"/>
      <c r="IS86" s="43"/>
      <c r="IT86" s="43"/>
    </row>
    <row r="87" spans="1:254" ht="12" customHeight="1" x14ac:dyDescent="0.25">
      <c r="A87" s="107" t="s">
        <v>85</v>
      </c>
      <c r="B87" s="110">
        <f>+F28</f>
        <v>0</v>
      </c>
      <c r="C87" s="109">
        <v>0</v>
      </c>
      <c r="D87" s="103"/>
      <c r="E87" s="103"/>
      <c r="F87" s="91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</row>
    <row r="88" spans="1:254" ht="12" customHeight="1" x14ac:dyDescent="0.25">
      <c r="A88" s="107" t="s">
        <v>86</v>
      </c>
      <c r="B88" s="108">
        <f>+F46</f>
        <v>695751</v>
      </c>
      <c r="C88" s="109">
        <f>(B88/B92)</f>
        <v>0.19448319543914572</v>
      </c>
      <c r="D88" s="103"/>
      <c r="E88" s="103"/>
      <c r="F88" s="91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  <c r="EM88" s="43"/>
      <c r="EN88" s="43"/>
      <c r="EO88" s="43"/>
      <c r="EP88" s="43"/>
      <c r="EQ88" s="43"/>
      <c r="ER88" s="43"/>
      <c r="ES88" s="43"/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  <c r="FO88" s="43"/>
      <c r="FP88" s="43"/>
      <c r="FQ88" s="43"/>
      <c r="FR88" s="43"/>
      <c r="FS88" s="43"/>
      <c r="FT88" s="43"/>
      <c r="FU88" s="43"/>
      <c r="FV88" s="43"/>
      <c r="FW88" s="43"/>
      <c r="FX88" s="43"/>
      <c r="FY88" s="43"/>
      <c r="FZ88" s="43"/>
      <c r="GA88" s="43"/>
      <c r="GB88" s="43"/>
      <c r="GC88" s="43"/>
      <c r="GD88" s="43"/>
      <c r="GE88" s="43"/>
      <c r="GF88" s="43"/>
      <c r="GG88" s="43"/>
      <c r="GH88" s="43"/>
      <c r="GI88" s="43"/>
      <c r="GJ88" s="43"/>
      <c r="GK88" s="43"/>
      <c r="GL88" s="43"/>
      <c r="GM88" s="43"/>
      <c r="GN88" s="43"/>
      <c r="GO88" s="43"/>
      <c r="GP88" s="43"/>
      <c r="GQ88" s="43"/>
      <c r="GR88" s="43"/>
      <c r="GS88" s="43"/>
      <c r="GT88" s="43"/>
      <c r="GU88" s="43"/>
      <c r="GV88" s="43"/>
      <c r="GW88" s="43"/>
      <c r="GX88" s="43"/>
      <c r="GY88" s="43"/>
      <c r="GZ88" s="43"/>
      <c r="HA88" s="43"/>
      <c r="HB88" s="43"/>
      <c r="HC88" s="43"/>
      <c r="HD88" s="43"/>
      <c r="HE88" s="43"/>
      <c r="HF88" s="43"/>
      <c r="HG88" s="43"/>
      <c r="HH88" s="43"/>
      <c r="HI88" s="43"/>
      <c r="HJ88" s="43"/>
      <c r="HK88" s="43"/>
      <c r="HL88" s="43"/>
      <c r="HM88" s="43"/>
      <c r="HN88" s="43"/>
      <c r="HO88" s="43"/>
      <c r="HP88" s="43"/>
      <c r="HQ88" s="43"/>
      <c r="HR88" s="43"/>
      <c r="HS88" s="43"/>
      <c r="HT88" s="43"/>
      <c r="HU88" s="43"/>
      <c r="HV88" s="43"/>
      <c r="HW88" s="43"/>
      <c r="HX88" s="43"/>
      <c r="HY88" s="43"/>
      <c r="HZ88" s="43"/>
      <c r="IA88" s="43"/>
      <c r="IB88" s="43"/>
      <c r="IC88" s="43"/>
      <c r="ID88" s="43"/>
      <c r="IE88" s="43"/>
      <c r="IF88" s="43"/>
      <c r="IG88" s="43"/>
      <c r="IH88" s="43"/>
      <c r="II88" s="43"/>
      <c r="IJ88" s="43"/>
      <c r="IK88" s="43"/>
      <c r="IL88" s="43"/>
      <c r="IM88" s="43"/>
      <c r="IN88" s="43"/>
      <c r="IO88" s="43"/>
      <c r="IP88" s="43"/>
      <c r="IQ88" s="43"/>
      <c r="IR88" s="43"/>
      <c r="IS88" s="43"/>
      <c r="IT88" s="43"/>
    </row>
    <row r="89" spans="1:254" ht="12" customHeight="1" x14ac:dyDescent="0.25">
      <c r="A89" s="107" t="s">
        <v>52</v>
      </c>
      <c r="B89" s="108">
        <f>+F62</f>
        <v>2191330</v>
      </c>
      <c r="C89" s="109">
        <f>(B89/B92)</f>
        <v>0.61254221792230723</v>
      </c>
      <c r="D89" s="103"/>
      <c r="E89" s="103"/>
      <c r="F89" s="91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  <c r="EN89" s="43"/>
      <c r="EO89" s="43"/>
      <c r="EP89" s="43"/>
      <c r="EQ89" s="43"/>
      <c r="ER89" s="43"/>
      <c r="ES89" s="43"/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43"/>
      <c r="FO89" s="43"/>
      <c r="FP89" s="43"/>
      <c r="FQ89" s="43"/>
      <c r="FR89" s="43"/>
      <c r="FS89" s="43"/>
      <c r="FT89" s="43"/>
      <c r="FU89" s="43"/>
      <c r="FV89" s="43"/>
      <c r="FW89" s="43"/>
      <c r="FX89" s="43"/>
      <c r="FY89" s="43"/>
      <c r="FZ89" s="43"/>
      <c r="GA89" s="43"/>
      <c r="GB89" s="43"/>
      <c r="GC89" s="43"/>
      <c r="GD89" s="43"/>
      <c r="GE89" s="43"/>
      <c r="GF89" s="43"/>
      <c r="GG89" s="43"/>
      <c r="GH89" s="43"/>
      <c r="GI89" s="43"/>
      <c r="GJ89" s="43"/>
      <c r="GK89" s="43"/>
      <c r="GL89" s="43"/>
      <c r="GM89" s="43"/>
      <c r="GN89" s="43"/>
      <c r="GO89" s="43"/>
      <c r="GP89" s="43"/>
      <c r="GQ89" s="43"/>
      <c r="GR89" s="43"/>
      <c r="GS89" s="43"/>
      <c r="GT89" s="43"/>
      <c r="GU89" s="43"/>
      <c r="GV89" s="43"/>
      <c r="GW89" s="43"/>
      <c r="GX89" s="43"/>
      <c r="GY89" s="43"/>
      <c r="GZ89" s="43"/>
      <c r="HA89" s="43"/>
      <c r="HB89" s="43"/>
      <c r="HC89" s="43"/>
      <c r="HD89" s="43"/>
      <c r="HE89" s="43"/>
      <c r="HF89" s="43"/>
      <c r="HG89" s="43"/>
      <c r="HH89" s="43"/>
      <c r="HI89" s="43"/>
      <c r="HJ89" s="43"/>
      <c r="HK89" s="43"/>
      <c r="HL89" s="43"/>
      <c r="HM89" s="43"/>
      <c r="HN89" s="43"/>
      <c r="HO89" s="43"/>
      <c r="HP89" s="43"/>
      <c r="HQ89" s="43"/>
      <c r="HR89" s="43"/>
      <c r="HS89" s="43"/>
      <c r="HT89" s="43"/>
      <c r="HU89" s="43"/>
      <c r="HV89" s="43"/>
      <c r="HW89" s="43"/>
      <c r="HX89" s="43"/>
      <c r="HY89" s="43"/>
      <c r="HZ89" s="43"/>
      <c r="IA89" s="43"/>
      <c r="IB89" s="43"/>
      <c r="IC89" s="43"/>
      <c r="ID89" s="43"/>
      <c r="IE89" s="43"/>
      <c r="IF89" s="43"/>
      <c r="IG89" s="43"/>
      <c r="IH89" s="43"/>
      <c r="II89" s="43"/>
      <c r="IJ89" s="43"/>
      <c r="IK89" s="43"/>
      <c r="IL89" s="43"/>
      <c r="IM89" s="43"/>
      <c r="IN89" s="43"/>
      <c r="IO89" s="43"/>
      <c r="IP89" s="43"/>
      <c r="IQ89" s="43"/>
      <c r="IR89" s="43"/>
      <c r="IS89" s="43"/>
      <c r="IT89" s="43"/>
    </row>
    <row r="90" spans="1:254" ht="12" customHeight="1" x14ac:dyDescent="0.25">
      <c r="A90" s="107" t="s">
        <v>87</v>
      </c>
      <c r="B90" s="111">
        <f>+F67</f>
        <v>195000</v>
      </c>
      <c r="C90" s="109">
        <f>(B90/B92)</f>
        <v>5.4508327132312302E-2</v>
      </c>
      <c r="D90" s="112"/>
      <c r="E90" s="112"/>
      <c r="F90" s="91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  <c r="EO90" s="43"/>
      <c r="EP90" s="43"/>
      <c r="EQ90" s="43"/>
      <c r="ER90" s="43"/>
      <c r="ES90" s="43"/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3"/>
      <c r="FK90" s="43"/>
      <c r="FL90" s="43"/>
      <c r="FM90" s="43"/>
      <c r="FN90" s="43"/>
      <c r="FO90" s="43"/>
      <c r="FP90" s="43"/>
      <c r="FQ90" s="43"/>
      <c r="FR90" s="43"/>
      <c r="FS90" s="43"/>
      <c r="FT90" s="43"/>
      <c r="FU90" s="43"/>
      <c r="FV90" s="43"/>
      <c r="FW90" s="43"/>
      <c r="FX90" s="43"/>
      <c r="FY90" s="43"/>
      <c r="FZ90" s="43"/>
      <c r="GA90" s="43"/>
      <c r="GB90" s="43"/>
      <c r="GC90" s="43"/>
      <c r="GD90" s="43"/>
      <c r="GE90" s="43"/>
      <c r="GF90" s="43"/>
      <c r="GG90" s="43"/>
      <c r="GH90" s="43"/>
      <c r="GI90" s="43"/>
      <c r="GJ90" s="43"/>
      <c r="GK90" s="43"/>
      <c r="GL90" s="43"/>
      <c r="GM90" s="43"/>
      <c r="GN90" s="43"/>
      <c r="GO90" s="43"/>
      <c r="GP90" s="43"/>
      <c r="GQ90" s="43"/>
      <c r="GR90" s="43"/>
      <c r="GS90" s="43"/>
      <c r="GT90" s="43"/>
      <c r="GU90" s="43"/>
      <c r="GV90" s="43"/>
      <c r="GW90" s="43"/>
      <c r="GX90" s="43"/>
      <c r="GY90" s="43"/>
      <c r="GZ90" s="43"/>
      <c r="HA90" s="43"/>
      <c r="HB90" s="43"/>
      <c r="HC90" s="43"/>
      <c r="HD90" s="43"/>
      <c r="HE90" s="43"/>
      <c r="HF90" s="43"/>
      <c r="HG90" s="43"/>
      <c r="HH90" s="43"/>
      <c r="HI90" s="43"/>
      <c r="HJ90" s="43"/>
      <c r="HK90" s="43"/>
      <c r="HL90" s="43"/>
      <c r="HM90" s="43"/>
      <c r="HN90" s="43"/>
      <c r="HO90" s="43"/>
      <c r="HP90" s="43"/>
      <c r="HQ90" s="43"/>
      <c r="HR90" s="43"/>
      <c r="HS90" s="43"/>
      <c r="HT90" s="43"/>
      <c r="HU90" s="43"/>
      <c r="HV90" s="43"/>
      <c r="HW90" s="43"/>
      <c r="HX90" s="43"/>
      <c r="HY90" s="43"/>
      <c r="HZ90" s="43"/>
      <c r="IA90" s="43"/>
      <c r="IB90" s="43"/>
      <c r="IC90" s="43"/>
      <c r="ID90" s="43"/>
      <c r="IE90" s="43"/>
      <c r="IF90" s="43"/>
      <c r="IG90" s="43"/>
      <c r="IH90" s="43"/>
      <c r="II90" s="43"/>
      <c r="IJ90" s="43"/>
      <c r="IK90" s="43"/>
      <c r="IL90" s="43"/>
      <c r="IM90" s="43"/>
      <c r="IN90" s="43"/>
      <c r="IO90" s="43"/>
      <c r="IP90" s="43"/>
      <c r="IQ90" s="43"/>
      <c r="IR90" s="43"/>
      <c r="IS90" s="43"/>
      <c r="IT90" s="43"/>
    </row>
    <row r="91" spans="1:254" ht="12" customHeight="1" x14ac:dyDescent="0.25">
      <c r="A91" s="107" t="s">
        <v>88</v>
      </c>
      <c r="B91" s="111">
        <f>+F70</f>
        <v>170354.05000000002</v>
      </c>
      <c r="C91" s="109">
        <f>(B91/B92)</f>
        <v>4.7619047619047623E-2</v>
      </c>
      <c r="D91" s="112"/>
      <c r="E91" s="112"/>
      <c r="F91" s="91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</row>
    <row r="92" spans="1:254" ht="12.75" customHeight="1" thickBot="1" x14ac:dyDescent="0.3">
      <c r="A92" s="113" t="s">
        <v>89</v>
      </c>
      <c r="B92" s="114">
        <f>SUM(B86:B91)</f>
        <v>3577435.05</v>
      </c>
      <c r="C92" s="115">
        <f>SUM(C86:C91)</f>
        <v>1</v>
      </c>
      <c r="D92" s="112"/>
      <c r="E92" s="112"/>
      <c r="F92" s="91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  <c r="EA92" s="43"/>
      <c r="EB92" s="43"/>
      <c r="EC92" s="43"/>
      <c r="ED92" s="43"/>
      <c r="EE92" s="43"/>
      <c r="EF92" s="43"/>
      <c r="EG92" s="43"/>
      <c r="EH92" s="43"/>
      <c r="EI92" s="43"/>
      <c r="EJ92" s="43"/>
      <c r="EK92" s="43"/>
      <c r="EL92" s="43"/>
      <c r="EM92" s="43"/>
      <c r="EN92" s="43"/>
      <c r="EO92" s="43"/>
      <c r="EP92" s="43"/>
      <c r="EQ92" s="43"/>
      <c r="ER92" s="43"/>
      <c r="ES92" s="43"/>
      <c r="ET92" s="43"/>
      <c r="EU92" s="43"/>
      <c r="EV92" s="43"/>
      <c r="EW92" s="43"/>
      <c r="EX92" s="43"/>
      <c r="EY92" s="43"/>
      <c r="EZ92" s="43"/>
      <c r="FA92" s="43"/>
      <c r="FB92" s="43"/>
      <c r="FC92" s="43"/>
      <c r="FD92" s="43"/>
      <c r="FE92" s="43"/>
      <c r="FF92" s="43"/>
      <c r="FG92" s="43"/>
      <c r="FH92" s="43"/>
      <c r="FI92" s="43"/>
      <c r="FJ92" s="43"/>
      <c r="FK92" s="43"/>
      <c r="FL92" s="43"/>
      <c r="FM92" s="43"/>
      <c r="FN92" s="43"/>
      <c r="FO92" s="43"/>
      <c r="FP92" s="43"/>
      <c r="FQ92" s="43"/>
      <c r="FR92" s="43"/>
      <c r="FS92" s="43"/>
      <c r="FT92" s="43"/>
      <c r="FU92" s="43"/>
      <c r="FV92" s="43"/>
      <c r="FW92" s="43"/>
      <c r="FX92" s="43"/>
      <c r="FY92" s="43"/>
      <c r="FZ92" s="43"/>
      <c r="GA92" s="43"/>
      <c r="GB92" s="43"/>
      <c r="GC92" s="43"/>
      <c r="GD92" s="43"/>
      <c r="GE92" s="43"/>
      <c r="GF92" s="43"/>
      <c r="GG92" s="43"/>
      <c r="GH92" s="43"/>
      <c r="GI92" s="43"/>
      <c r="GJ92" s="43"/>
      <c r="GK92" s="43"/>
      <c r="GL92" s="43"/>
      <c r="GM92" s="43"/>
      <c r="GN92" s="43"/>
      <c r="GO92" s="43"/>
      <c r="GP92" s="43"/>
      <c r="GQ92" s="43"/>
      <c r="GR92" s="43"/>
      <c r="GS92" s="43"/>
      <c r="GT92" s="43"/>
      <c r="GU92" s="43"/>
      <c r="GV92" s="43"/>
      <c r="GW92" s="43"/>
      <c r="GX92" s="43"/>
      <c r="GY92" s="43"/>
      <c r="GZ92" s="43"/>
      <c r="HA92" s="43"/>
      <c r="HB92" s="43"/>
      <c r="HC92" s="43"/>
      <c r="HD92" s="43"/>
      <c r="HE92" s="43"/>
      <c r="HF92" s="43"/>
      <c r="HG92" s="43"/>
      <c r="HH92" s="43"/>
      <c r="HI92" s="43"/>
      <c r="HJ92" s="43"/>
      <c r="HK92" s="43"/>
      <c r="HL92" s="43"/>
      <c r="HM92" s="43"/>
      <c r="HN92" s="43"/>
      <c r="HO92" s="43"/>
      <c r="HP92" s="43"/>
      <c r="HQ92" s="43"/>
      <c r="HR92" s="43"/>
      <c r="HS92" s="43"/>
      <c r="HT92" s="43"/>
      <c r="HU92" s="43"/>
      <c r="HV92" s="43"/>
      <c r="HW92" s="43"/>
      <c r="HX92" s="43"/>
      <c r="HY92" s="43"/>
      <c r="HZ92" s="43"/>
      <c r="IA92" s="43"/>
      <c r="IB92" s="43"/>
      <c r="IC92" s="43"/>
      <c r="ID92" s="43"/>
      <c r="IE92" s="43"/>
      <c r="IF92" s="43"/>
      <c r="IG92" s="43"/>
      <c r="IH92" s="43"/>
      <c r="II92" s="43"/>
      <c r="IJ92" s="43"/>
      <c r="IK92" s="43"/>
      <c r="IL92" s="43"/>
      <c r="IM92" s="43"/>
      <c r="IN92" s="43"/>
      <c r="IO92" s="43"/>
      <c r="IP92" s="43"/>
      <c r="IQ92" s="43"/>
      <c r="IR92" s="43"/>
      <c r="IS92" s="43"/>
      <c r="IT92" s="43"/>
    </row>
    <row r="93" spans="1:254" ht="12" customHeight="1" x14ac:dyDescent="0.25">
      <c r="A93" s="92"/>
      <c r="B93" s="90"/>
      <c r="C93" s="90"/>
      <c r="D93" s="90"/>
      <c r="E93" s="90"/>
      <c r="F93" s="91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  <c r="EM93" s="43"/>
      <c r="EN93" s="43"/>
      <c r="EO93" s="43"/>
      <c r="EP93" s="43"/>
      <c r="EQ93" s="43"/>
      <c r="ER93" s="43"/>
      <c r="ES93" s="43"/>
      <c r="ET93" s="43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3"/>
      <c r="FK93" s="43"/>
      <c r="FL93" s="43"/>
      <c r="FM93" s="43"/>
      <c r="FN93" s="43"/>
      <c r="FO93" s="43"/>
      <c r="FP93" s="43"/>
      <c r="FQ93" s="43"/>
      <c r="FR93" s="43"/>
      <c r="FS93" s="43"/>
      <c r="FT93" s="43"/>
      <c r="FU93" s="43"/>
      <c r="FV93" s="43"/>
      <c r="FW93" s="43"/>
      <c r="FX93" s="43"/>
      <c r="FY93" s="43"/>
      <c r="FZ93" s="43"/>
      <c r="GA93" s="43"/>
      <c r="GB93" s="43"/>
      <c r="GC93" s="43"/>
      <c r="GD93" s="43"/>
      <c r="GE93" s="43"/>
      <c r="GF93" s="43"/>
      <c r="GG93" s="43"/>
      <c r="GH93" s="43"/>
      <c r="GI93" s="43"/>
      <c r="GJ93" s="43"/>
      <c r="GK93" s="43"/>
      <c r="GL93" s="43"/>
      <c r="GM93" s="43"/>
      <c r="GN93" s="43"/>
      <c r="GO93" s="43"/>
      <c r="GP93" s="43"/>
      <c r="GQ93" s="43"/>
      <c r="GR93" s="43"/>
      <c r="GS93" s="43"/>
      <c r="GT93" s="43"/>
      <c r="GU93" s="43"/>
      <c r="GV93" s="43"/>
      <c r="GW93" s="43"/>
      <c r="GX93" s="43"/>
      <c r="GY93" s="43"/>
      <c r="GZ93" s="43"/>
      <c r="HA93" s="43"/>
      <c r="HB93" s="43"/>
      <c r="HC93" s="43"/>
      <c r="HD93" s="43"/>
      <c r="HE93" s="43"/>
      <c r="HF93" s="43"/>
      <c r="HG93" s="43"/>
      <c r="HH93" s="43"/>
      <c r="HI93" s="43"/>
      <c r="HJ93" s="43"/>
      <c r="HK93" s="43"/>
      <c r="HL93" s="43"/>
      <c r="HM93" s="43"/>
      <c r="HN93" s="43"/>
      <c r="HO93" s="43"/>
      <c r="HP93" s="43"/>
      <c r="HQ93" s="43"/>
      <c r="HR93" s="43"/>
      <c r="HS93" s="43"/>
      <c r="HT93" s="43"/>
      <c r="HU93" s="43"/>
      <c r="HV93" s="43"/>
      <c r="HW93" s="43"/>
      <c r="HX93" s="43"/>
      <c r="HY93" s="43"/>
      <c r="HZ93" s="43"/>
      <c r="IA93" s="43"/>
      <c r="IB93" s="43"/>
      <c r="IC93" s="43"/>
      <c r="ID93" s="43"/>
      <c r="IE93" s="43"/>
      <c r="IF93" s="43"/>
      <c r="IG93" s="43"/>
      <c r="IH93" s="43"/>
      <c r="II93" s="43"/>
      <c r="IJ93" s="43"/>
      <c r="IK93" s="43"/>
      <c r="IL93" s="43"/>
      <c r="IM93" s="43"/>
      <c r="IN93" s="43"/>
      <c r="IO93" s="43"/>
      <c r="IP93" s="43"/>
      <c r="IQ93" s="43"/>
      <c r="IR93" s="43"/>
      <c r="IS93" s="43"/>
      <c r="IT93" s="43"/>
    </row>
    <row r="94" spans="1:254" ht="12.75" customHeight="1" x14ac:dyDescent="0.25">
      <c r="A94" s="40"/>
      <c r="B94" s="90"/>
      <c r="C94" s="90"/>
      <c r="D94" s="90"/>
      <c r="E94" s="90"/>
      <c r="F94" s="91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  <c r="ED94" s="43"/>
      <c r="EE94" s="43"/>
      <c r="EF94" s="43"/>
      <c r="EG94" s="43"/>
      <c r="EH94" s="43"/>
      <c r="EI94" s="43"/>
      <c r="EJ94" s="43"/>
      <c r="EK94" s="43"/>
      <c r="EL94" s="43"/>
      <c r="EM94" s="43"/>
      <c r="EN94" s="43"/>
      <c r="EO94" s="43"/>
      <c r="EP94" s="43"/>
      <c r="EQ94" s="43"/>
      <c r="ER94" s="43"/>
      <c r="ES94" s="43"/>
      <c r="ET94" s="43"/>
      <c r="EU94" s="43"/>
      <c r="EV94" s="43"/>
      <c r="EW94" s="43"/>
      <c r="EX94" s="43"/>
      <c r="EY94" s="43"/>
      <c r="EZ94" s="43"/>
      <c r="FA94" s="43"/>
      <c r="FB94" s="43"/>
      <c r="FC94" s="43"/>
      <c r="FD94" s="43"/>
      <c r="FE94" s="43"/>
      <c r="FF94" s="43"/>
      <c r="FG94" s="43"/>
      <c r="FH94" s="43"/>
      <c r="FI94" s="43"/>
      <c r="FJ94" s="43"/>
      <c r="FK94" s="43"/>
      <c r="FL94" s="43"/>
      <c r="FM94" s="43"/>
      <c r="FN94" s="43"/>
      <c r="FO94" s="43"/>
      <c r="FP94" s="43"/>
      <c r="FQ94" s="43"/>
      <c r="FR94" s="43"/>
      <c r="FS94" s="43"/>
      <c r="FT94" s="43"/>
      <c r="FU94" s="43"/>
      <c r="FV94" s="43"/>
      <c r="FW94" s="43"/>
      <c r="FX94" s="43"/>
      <c r="FY94" s="43"/>
      <c r="FZ94" s="43"/>
      <c r="GA94" s="43"/>
      <c r="GB94" s="43"/>
      <c r="GC94" s="43"/>
      <c r="GD94" s="43"/>
      <c r="GE94" s="43"/>
      <c r="GF94" s="43"/>
      <c r="GG94" s="43"/>
      <c r="GH94" s="43"/>
      <c r="GI94" s="43"/>
      <c r="GJ94" s="43"/>
      <c r="GK94" s="43"/>
      <c r="GL94" s="43"/>
      <c r="GM94" s="43"/>
      <c r="GN94" s="43"/>
      <c r="GO94" s="43"/>
      <c r="GP94" s="43"/>
      <c r="GQ94" s="43"/>
      <c r="GR94" s="43"/>
      <c r="GS94" s="43"/>
      <c r="GT94" s="43"/>
      <c r="GU94" s="43"/>
      <c r="GV94" s="43"/>
      <c r="GW94" s="43"/>
      <c r="GX94" s="43"/>
      <c r="GY94" s="43"/>
      <c r="GZ94" s="43"/>
      <c r="HA94" s="43"/>
      <c r="HB94" s="43"/>
      <c r="HC94" s="43"/>
      <c r="HD94" s="43"/>
      <c r="HE94" s="43"/>
      <c r="HF94" s="43"/>
      <c r="HG94" s="43"/>
      <c r="HH94" s="43"/>
      <c r="HI94" s="43"/>
      <c r="HJ94" s="43"/>
      <c r="HK94" s="43"/>
      <c r="HL94" s="43"/>
      <c r="HM94" s="43"/>
      <c r="HN94" s="43"/>
      <c r="HO94" s="43"/>
      <c r="HP94" s="43"/>
      <c r="HQ94" s="43"/>
      <c r="HR94" s="43"/>
      <c r="HS94" s="43"/>
      <c r="HT94" s="43"/>
      <c r="HU94" s="43"/>
      <c r="HV94" s="43"/>
      <c r="HW94" s="43"/>
      <c r="HX94" s="43"/>
      <c r="HY94" s="43"/>
      <c r="HZ94" s="43"/>
      <c r="IA94" s="43"/>
      <c r="IB94" s="43"/>
      <c r="IC94" s="43"/>
      <c r="ID94" s="43"/>
      <c r="IE94" s="43"/>
      <c r="IF94" s="43"/>
      <c r="IG94" s="43"/>
      <c r="IH94" s="43"/>
      <c r="II94" s="43"/>
      <c r="IJ94" s="43"/>
      <c r="IK94" s="43"/>
      <c r="IL94" s="43"/>
      <c r="IM94" s="43"/>
      <c r="IN94" s="43"/>
      <c r="IO94" s="43"/>
      <c r="IP94" s="43"/>
      <c r="IQ94" s="43"/>
      <c r="IR94" s="43"/>
      <c r="IS94" s="43"/>
      <c r="IT94" s="43"/>
    </row>
    <row r="95" spans="1:254" ht="12" customHeight="1" thickBot="1" x14ac:dyDescent="0.3">
      <c r="A95" s="116"/>
      <c r="B95" s="117" t="s">
        <v>90</v>
      </c>
      <c r="C95" s="118"/>
      <c r="D95" s="119"/>
      <c r="E95" s="120"/>
      <c r="F95" s="91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43"/>
      <c r="DY95" s="43"/>
      <c r="DZ95" s="43"/>
      <c r="EA95" s="43"/>
      <c r="EB95" s="43"/>
      <c r="EC95" s="43"/>
      <c r="ED95" s="43"/>
      <c r="EE95" s="43"/>
      <c r="EF95" s="43"/>
      <c r="EG95" s="43"/>
      <c r="EH95" s="43"/>
      <c r="EI95" s="43"/>
      <c r="EJ95" s="43"/>
      <c r="EK95" s="43"/>
      <c r="EL95" s="43"/>
      <c r="EM95" s="43"/>
      <c r="EN95" s="43"/>
      <c r="EO95" s="43"/>
      <c r="EP95" s="43"/>
      <c r="EQ95" s="43"/>
      <c r="ER95" s="43"/>
      <c r="ES95" s="43"/>
      <c r="ET95" s="43"/>
      <c r="EU95" s="43"/>
      <c r="EV95" s="43"/>
      <c r="EW95" s="43"/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3"/>
      <c r="FK95" s="43"/>
      <c r="FL95" s="43"/>
      <c r="FM95" s="43"/>
      <c r="FN95" s="43"/>
      <c r="FO95" s="43"/>
      <c r="FP95" s="43"/>
      <c r="FQ95" s="43"/>
      <c r="FR95" s="43"/>
      <c r="FS95" s="43"/>
      <c r="FT95" s="43"/>
      <c r="FU95" s="43"/>
      <c r="FV95" s="43"/>
      <c r="FW95" s="43"/>
      <c r="FX95" s="43"/>
      <c r="FY95" s="43"/>
      <c r="FZ95" s="43"/>
      <c r="GA95" s="43"/>
      <c r="GB95" s="43"/>
      <c r="GC95" s="43"/>
      <c r="GD95" s="43"/>
      <c r="GE95" s="43"/>
      <c r="GF95" s="43"/>
      <c r="GG95" s="43"/>
      <c r="GH95" s="43"/>
      <c r="GI95" s="43"/>
      <c r="GJ95" s="43"/>
      <c r="GK95" s="43"/>
      <c r="GL95" s="43"/>
      <c r="GM95" s="43"/>
      <c r="GN95" s="43"/>
      <c r="GO95" s="43"/>
      <c r="GP95" s="43"/>
      <c r="GQ95" s="43"/>
      <c r="GR95" s="43"/>
      <c r="GS95" s="43"/>
      <c r="GT95" s="43"/>
      <c r="GU95" s="43"/>
      <c r="GV95" s="43"/>
      <c r="GW95" s="43"/>
      <c r="GX95" s="43"/>
      <c r="GY95" s="43"/>
      <c r="GZ95" s="43"/>
      <c r="HA95" s="43"/>
      <c r="HB95" s="43"/>
      <c r="HC95" s="43"/>
      <c r="HD95" s="43"/>
      <c r="HE95" s="43"/>
      <c r="HF95" s="43"/>
      <c r="HG95" s="43"/>
      <c r="HH95" s="43"/>
      <c r="HI95" s="43"/>
      <c r="HJ95" s="43"/>
      <c r="HK95" s="43"/>
      <c r="HL95" s="43"/>
      <c r="HM95" s="43"/>
      <c r="HN95" s="43"/>
      <c r="HO95" s="43"/>
      <c r="HP95" s="43"/>
      <c r="HQ95" s="43"/>
      <c r="HR95" s="43"/>
      <c r="HS95" s="43"/>
      <c r="HT95" s="43"/>
      <c r="HU95" s="43"/>
      <c r="HV95" s="43"/>
      <c r="HW95" s="43"/>
      <c r="HX95" s="43"/>
      <c r="HY95" s="43"/>
      <c r="HZ95" s="43"/>
      <c r="IA95" s="43"/>
      <c r="IB95" s="43"/>
      <c r="IC95" s="43"/>
      <c r="ID95" s="43"/>
      <c r="IE95" s="43"/>
      <c r="IF95" s="43"/>
      <c r="IG95" s="43"/>
      <c r="IH95" s="43"/>
      <c r="II95" s="43"/>
      <c r="IJ95" s="43"/>
      <c r="IK95" s="43"/>
      <c r="IL95" s="43"/>
      <c r="IM95" s="43"/>
      <c r="IN95" s="43"/>
      <c r="IO95" s="43"/>
      <c r="IP95" s="43"/>
      <c r="IQ95" s="43"/>
      <c r="IR95" s="43"/>
      <c r="IS95" s="43"/>
      <c r="IT95" s="43"/>
    </row>
    <row r="96" spans="1:254" ht="12" customHeight="1" x14ac:dyDescent="0.25">
      <c r="A96" s="121" t="s">
        <v>91</v>
      </c>
      <c r="B96" s="122">
        <v>150</v>
      </c>
      <c r="C96" s="122">
        <v>160</v>
      </c>
      <c r="D96" s="123">
        <v>170</v>
      </c>
      <c r="E96" s="124"/>
      <c r="F96" s="125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43"/>
      <c r="DX96" s="43"/>
      <c r="DY96" s="43"/>
      <c r="DZ96" s="43"/>
      <c r="EA96" s="43"/>
      <c r="EB96" s="43"/>
      <c r="EC96" s="43"/>
      <c r="ED96" s="43"/>
      <c r="EE96" s="43"/>
      <c r="EF96" s="43"/>
      <c r="EG96" s="43"/>
      <c r="EH96" s="43"/>
      <c r="EI96" s="43"/>
      <c r="EJ96" s="43"/>
      <c r="EK96" s="43"/>
      <c r="EL96" s="43"/>
      <c r="EM96" s="43"/>
      <c r="EN96" s="43"/>
      <c r="EO96" s="43"/>
      <c r="EP96" s="43"/>
      <c r="EQ96" s="43"/>
      <c r="ER96" s="43"/>
      <c r="ES96" s="43"/>
      <c r="ET96" s="43"/>
      <c r="EU96" s="43"/>
      <c r="EV96" s="43"/>
      <c r="EW96" s="43"/>
      <c r="EX96" s="43"/>
      <c r="EY96" s="43"/>
      <c r="EZ96" s="43"/>
      <c r="FA96" s="43"/>
      <c r="FB96" s="43"/>
      <c r="FC96" s="43"/>
      <c r="FD96" s="43"/>
      <c r="FE96" s="43"/>
      <c r="FF96" s="43"/>
      <c r="FG96" s="43"/>
      <c r="FH96" s="43"/>
      <c r="FI96" s="43"/>
      <c r="FJ96" s="43"/>
      <c r="FK96" s="43"/>
      <c r="FL96" s="43"/>
      <c r="FM96" s="43"/>
      <c r="FN96" s="43"/>
      <c r="FO96" s="43"/>
      <c r="FP96" s="43"/>
      <c r="FQ96" s="43"/>
      <c r="FR96" s="43"/>
      <c r="FS96" s="43"/>
      <c r="FT96" s="43"/>
      <c r="FU96" s="43"/>
      <c r="FV96" s="43"/>
      <c r="FW96" s="43"/>
      <c r="FX96" s="43"/>
      <c r="FY96" s="43"/>
      <c r="FZ96" s="43"/>
      <c r="GA96" s="43"/>
      <c r="GB96" s="43"/>
      <c r="GC96" s="43"/>
      <c r="GD96" s="43"/>
      <c r="GE96" s="43"/>
      <c r="GF96" s="43"/>
      <c r="GG96" s="43"/>
      <c r="GH96" s="43"/>
      <c r="GI96" s="43"/>
      <c r="GJ96" s="43"/>
      <c r="GK96" s="43"/>
      <c r="GL96" s="43"/>
      <c r="GM96" s="43"/>
      <c r="GN96" s="43"/>
      <c r="GO96" s="43"/>
      <c r="GP96" s="43"/>
      <c r="GQ96" s="43"/>
      <c r="GR96" s="43"/>
      <c r="GS96" s="43"/>
      <c r="GT96" s="43"/>
      <c r="GU96" s="43"/>
      <c r="GV96" s="43"/>
      <c r="GW96" s="43"/>
      <c r="GX96" s="43"/>
      <c r="GY96" s="43"/>
      <c r="GZ96" s="43"/>
      <c r="HA96" s="43"/>
      <c r="HB96" s="43"/>
      <c r="HC96" s="43"/>
      <c r="HD96" s="43"/>
      <c r="HE96" s="43"/>
      <c r="HF96" s="43"/>
      <c r="HG96" s="43"/>
      <c r="HH96" s="43"/>
      <c r="HI96" s="43"/>
      <c r="HJ96" s="43"/>
      <c r="HK96" s="43"/>
      <c r="HL96" s="43"/>
      <c r="HM96" s="43"/>
      <c r="HN96" s="43"/>
      <c r="HO96" s="43"/>
      <c r="HP96" s="43"/>
      <c r="HQ96" s="43"/>
      <c r="HR96" s="43"/>
      <c r="HS96" s="43"/>
      <c r="HT96" s="43"/>
      <c r="HU96" s="43"/>
      <c r="HV96" s="43"/>
      <c r="HW96" s="43"/>
      <c r="HX96" s="43"/>
      <c r="HY96" s="43"/>
      <c r="HZ96" s="43"/>
      <c r="IA96" s="43"/>
      <c r="IB96" s="43"/>
      <c r="IC96" s="43"/>
      <c r="ID96" s="43"/>
      <c r="IE96" s="43"/>
      <c r="IF96" s="43"/>
      <c r="IG96" s="43"/>
      <c r="IH96" s="43"/>
      <c r="II96" s="43"/>
      <c r="IJ96" s="43"/>
      <c r="IK96" s="43"/>
      <c r="IL96" s="43"/>
      <c r="IM96" s="43"/>
      <c r="IN96" s="43"/>
      <c r="IO96" s="43"/>
      <c r="IP96" s="43"/>
      <c r="IQ96" s="43"/>
      <c r="IR96" s="43"/>
      <c r="IS96" s="43"/>
      <c r="IT96" s="43"/>
    </row>
    <row r="97" spans="1:254" ht="12.75" customHeight="1" thickBot="1" x14ac:dyDescent="0.3">
      <c r="A97" s="113" t="s">
        <v>92</v>
      </c>
      <c r="B97" s="114">
        <f>(F71/B96)</f>
        <v>23849.566999999999</v>
      </c>
      <c r="C97" s="114">
        <f>(F71/C96)</f>
        <v>22358.9690625</v>
      </c>
      <c r="D97" s="126">
        <f>(F71/D96)</f>
        <v>21043.735588235293</v>
      </c>
      <c r="E97" s="124"/>
      <c r="F97" s="125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  <c r="DZ97" s="43"/>
      <c r="EA97" s="43"/>
      <c r="EB97" s="43"/>
      <c r="EC97" s="43"/>
      <c r="ED97" s="43"/>
      <c r="EE97" s="43"/>
      <c r="EF97" s="43"/>
      <c r="EG97" s="43"/>
      <c r="EH97" s="43"/>
      <c r="EI97" s="43"/>
      <c r="EJ97" s="43"/>
      <c r="EK97" s="43"/>
      <c r="EL97" s="43"/>
      <c r="EM97" s="43"/>
      <c r="EN97" s="43"/>
      <c r="EO97" s="43"/>
      <c r="EP97" s="43"/>
      <c r="EQ97" s="43"/>
      <c r="ER97" s="43"/>
      <c r="ES97" s="43"/>
      <c r="ET97" s="43"/>
      <c r="EU97" s="43"/>
      <c r="EV97" s="43"/>
      <c r="EW97" s="43"/>
      <c r="EX97" s="43"/>
      <c r="EY97" s="43"/>
      <c r="EZ97" s="43"/>
      <c r="FA97" s="43"/>
      <c r="FB97" s="43"/>
      <c r="FC97" s="43"/>
      <c r="FD97" s="43"/>
      <c r="FE97" s="43"/>
      <c r="FF97" s="43"/>
      <c r="FG97" s="43"/>
      <c r="FH97" s="43"/>
      <c r="FI97" s="43"/>
      <c r="FJ97" s="43"/>
      <c r="FK97" s="43"/>
      <c r="FL97" s="43"/>
      <c r="FM97" s="43"/>
      <c r="FN97" s="43"/>
      <c r="FO97" s="43"/>
      <c r="FP97" s="43"/>
      <c r="FQ97" s="43"/>
      <c r="FR97" s="43"/>
      <c r="FS97" s="43"/>
      <c r="FT97" s="43"/>
      <c r="FU97" s="43"/>
      <c r="FV97" s="43"/>
      <c r="FW97" s="43"/>
      <c r="FX97" s="43"/>
      <c r="FY97" s="43"/>
      <c r="FZ97" s="43"/>
      <c r="GA97" s="43"/>
      <c r="GB97" s="43"/>
      <c r="GC97" s="43"/>
      <c r="GD97" s="43"/>
      <c r="GE97" s="43"/>
      <c r="GF97" s="43"/>
      <c r="GG97" s="43"/>
      <c r="GH97" s="43"/>
      <c r="GI97" s="43"/>
      <c r="GJ97" s="43"/>
      <c r="GK97" s="43"/>
      <c r="GL97" s="43"/>
      <c r="GM97" s="43"/>
      <c r="GN97" s="43"/>
      <c r="GO97" s="43"/>
      <c r="GP97" s="43"/>
      <c r="GQ97" s="43"/>
      <c r="GR97" s="43"/>
      <c r="GS97" s="43"/>
      <c r="GT97" s="43"/>
      <c r="GU97" s="43"/>
      <c r="GV97" s="43"/>
      <c r="GW97" s="43"/>
      <c r="GX97" s="43"/>
      <c r="GY97" s="43"/>
      <c r="GZ97" s="43"/>
      <c r="HA97" s="43"/>
      <c r="HB97" s="43"/>
      <c r="HC97" s="43"/>
      <c r="HD97" s="43"/>
      <c r="HE97" s="43"/>
      <c r="HF97" s="43"/>
      <c r="HG97" s="43"/>
      <c r="HH97" s="43"/>
      <c r="HI97" s="43"/>
      <c r="HJ97" s="43"/>
      <c r="HK97" s="43"/>
      <c r="HL97" s="43"/>
      <c r="HM97" s="43"/>
      <c r="HN97" s="43"/>
      <c r="HO97" s="43"/>
      <c r="HP97" s="43"/>
      <c r="HQ97" s="43"/>
      <c r="HR97" s="43"/>
      <c r="HS97" s="43"/>
      <c r="HT97" s="43"/>
      <c r="HU97" s="43"/>
      <c r="HV97" s="43"/>
      <c r="HW97" s="43"/>
      <c r="HX97" s="43"/>
      <c r="HY97" s="43"/>
      <c r="HZ97" s="43"/>
      <c r="IA97" s="43"/>
      <c r="IB97" s="43"/>
      <c r="IC97" s="43"/>
      <c r="ID97" s="43"/>
      <c r="IE97" s="43"/>
      <c r="IF97" s="43"/>
      <c r="IG97" s="43"/>
      <c r="IH97" s="43"/>
      <c r="II97" s="43"/>
      <c r="IJ97" s="43"/>
      <c r="IK97" s="43"/>
      <c r="IL97" s="43"/>
      <c r="IM97" s="43"/>
      <c r="IN97" s="43"/>
      <c r="IO97" s="43"/>
      <c r="IP97" s="43"/>
      <c r="IQ97" s="43"/>
      <c r="IR97" s="43"/>
      <c r="IS97" s="43"/>
      <c r="IT97" s="43"/>
    </row>
    <row r="98" spans="1:254" ht="15.6" customHeight="1" x14ac:dyDescent="0.25">
      <c r="A98" s="89" t="s">
        <v>93</v>
      </c>
      <c r="B98" s="97"/>
      <c r="C98" s="97"/>
      <c r="D98" s="97"/>
      <c r="E98" s="97"/>
      <c r="F98" s="97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43"/>
      <c r="DX98" s="43"/>
      <c r="DY98" s="43"/>
      <c r="DZ98" s="43"/>
      <c r="EA98" s="43"/>
      <c r="EB98" s="43"/>
      <c r="EC98" s="43"/>
      <c r="ED98" s="43"/>
      <c r="EE98" s="43"/>
      <c r="EF98" s="43"/>
      <c r="EG98" s="43"/>
      <c r="EH98" s="43"/>
      <c r="EI98" s="43"/>
      <c r="EJ98" s="43"/>
      <c r="EK98" s="43"/>
      <c r="EL98" s="43"/>
      <c r="EM98" s="43"/>
      <c r="EN98" s="43"/>
      <c r="EO98" s="43"/>
      <c r="EP98" s="43"/>
      <c r="EQ98" s="43"/>
      <c r="ER98" s="43"/>
      <c r="ES98" s="43"/>
      <c r="ET98" s="43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3"/>
      <c r="FK98" s="43"/>
      <c r="FL98" s="43"/>
      <c r="FM98" s="43"/>
      <c r="FN98" s="43"/>
      <c r="FO98" s="43"/>
      <c r="FP98" s="43"/>
      <c r="FQ98" s="43"/>
      <c r="FR98" s="43"/>
      <c r="FS98" s="43"/>
      <c r="FT98" s="43"/>
      <c r="FU98" s="43"/>
      <c r="FV98" s="43"/>
      <c r="FW98" s="43"/>
      <c r="FX98" s="43"/>
      <c r="FY98" s="43"/>
      <c r="FZ98" s="43"/>
      <c r="GA98" s="43"/>
      <c r="GB98" s="43"/>
      <c r="GC98" s="43"/>
      <c r="GD98" s="43"/>
      <c r="GE98" s="43"/>
      <c r="GF98" s="43"/>
      <c r="GG98" s="43"/>
      <c r="GH98" s="43"/>
      <c r="GI98" s="43"/>
      <c r="GJ98" s="43"/>
      <c r="GK98" s="43"/>
      <c r="GL98" s="43"/>
      <c r="GM98" s="43"/>
      <c r="GN98" s="43"/>
      <c r="GO98" s="43"/>
      <c r="GP98" s="43"/>
      <c r="GQ98" s="43"/>
      <c r="GR98" s="43"/>
      <c r="GS98" s="43"/>
      <c r="GT98" s="43"/>
      <c r="GU98" s="43"/>
      <c r="GV98" s="43"/>
      <c r="GW98" s="43"/>
      <c r="GX98" s="43"/>
      <c r="GY98" s="43"/>
      <c r="GZ98" s="43"/>
      <c r="HA98" s="43"/>
      <c r="HB98" s="43"/>
      <c r="HC98" s="43"/>
      <c r="HD98" s="43"/>
      <c r="HE98" s="43"/>
      <c r="HF98" s="43"/>
      <c r="HG98" s="43"/>
      <c r="HH98" s="43"/>
      <c r="HI98" s="43"/>
      <c r="HJ98" s="43"/>
      <c r="HK98" s="43"/>
      <c r="HL98" s="43"/>
      <c r="HM98" s="43"/>
      <c r="HN98" s="43"/>
      <c r="HO98" s="43"/>
      <c r="HP98" s="43"/>
      <c r="HQ98" s="43"/>
      <c r="HR98" s="43"/>
      <c r="HS98" s="43"/>
      <c r="HT98" s="43"/>
      <c r="HU98" s="43"/>
      <c r="HV98" s="43"/>
      <c r="HW98" s="43"/>
      <c r="HX98" s="43"/>
      <c r="HY98" s="43"/>
      <c r="HZ98" s="43"/>
      <c r="IA98" s="43"/>
      <c r="IB98" s="43"/>
      <c r="IC98" s="43"/>
      <c r="ID98" s="43"/>
      <c r="IE98" s="43"/>
      <c r="IF98" s="43"/>
      <c r="IG98" s="43"/>
      <c r="IH98" s="43"/>
      <c r="II98" s="43"/>
      <c r="IJ98" s="43"/>
      <c r="IK98" s="43"/>
      <c r="IL98" s="43"/>
      <c r="IM98" s="43"/>
      <c r="IN98" s="43"/>
      <c r="IO98" s="43"/>
      <c r="IP98" s="43"/>
      <c r="IQ98" s="43"/>
      <c r="IR98" s="43"/>
      <c r="IS98" s="43"/>
      <c r="IT98" s="43"/>
    </row>
  </sheetData>
  <mergeCells count="9">
    <mergeCell ref="A84:B84"/>
    <mergeCell ref="D13:E13"/>
    <mergeCell ref="D11:E11"/>
    <mergeCell ref="D10:E10"/>
    <mergeCell ref="D9:E9"/>
    <mergeCell ref="D14:E14"/>
    <mergeCell ref="D15:E15"/>
    <mergeCell ref="A17:F17"/>
    <mergeCell ref="D12:E12"/>
  </mergeCells>
  <pageMargins left="0.74803149606299213" right="0.74803149606299213" top="0.98425196850393704" bottom="0.98425196850393704" header="0" footer="0"/>
  <pageSetup paperSize="14" scale="9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2022-06-20T15:30:11Z</cp:lastPrinted>
  <dcterms:created xsi:type="dcterms:W3CDTF">2020-11-27T12:49:26Z</dcterms:created>
  <dcterms:modified xsi:type="dcterms:W3CDTF">2022-06-22T15:03:15Z</dcterms:modified>
</cp:coreProperties>
</file>