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5"/>
  <workbookPr/>
  <mc:AlternateContent xmlns:mc="http://schemas.openxmlformats.org/markup-compatibility/2006">
    <mc:Choice Requires="x15">
      <x15ac:absPath xmlns:x15ac="http://schemas.microsoft.com/office/spreadsheetml/2010/11/ac" url="C:\Users\cpinoo\Desktop\Claudio Escritorio\CLAUDIO\DIRECCION REGIONAL\Asistencia Financiera\Fichas Tecnicas 2022\Fichas Tecnicas Ñuble 2022\Agencia de Area Chillán\"/>
    </mc:Choice>
  </mc:AlternateContent>
  <xr:revisionPtr revIDLastSave="7" documentId="11_332A9B5E036D9A6FCB46F6B0E829F8836EF495CB" xr6:coauthVersionLast="47" xr6:coauthVersionMax="47" xr10:uidLastSave="{DE767850-8F38-45EC-9BC3-A2892FAD96F7}"/>
  <bookViews>
    <workbookView xWindow="0" yWindow="0" windowWidth="20490" windowHeight="7755" xr2:uid="{00000000-000D-0000-FFFF-FFFF00000000}"/>
  </bookViews>
  <sheets>
    <sheet name="OLIVOS" sheetId="1" r:id="rId1"/>
  </sheets>
  <definedNames>
    <definedName name="_xlnm.Print_Area" localSheetId="0">OLIVOS!$A$1:$F$89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9" i="1" l="1"/>
  <c r="F53" i="1" l="1"/>
  <c r="F37" i="1" l="1"/>
  <c r="F38" i="1"/>
  <c r="F45" i="1" l="1"/>
  <c r="F46" i="1"/>
  <c r="F47" i="1"/>
  <c r="F48" i="1"/>
  <c r="F50" i="1"/>
  <c r="F23" i="1"/>
  <c r="F24" i="1"/>
  <c r="F25" i="1"/>
  <c r="F26" i="1" l="1"/>
  <c r="F22" i="1" l="1"/>
  <c r="F58" i="1" l="1"/>
  <c r="F52" i="1"/>
  <c r="F44" i="1"/>
  <c r="F21" i="1"/>
  <c r="F20" i="1"/>
  <c r="F54" i="1" l="1"/>
  <c r="B81" i="1" s="1"/>
  <c r="F27" i="1"/>
  <c r="B78" i="1" s="1"/>
  <c r="F59" i="1"/>
  <c r="B82" i="1" s="1"/>
  <c r="F36" i="1"/>
  <c r="F39" i="1" s="1"/>
  <c r="B80" i="1" s="1"/>
  <c r="F11" i="1"/>
  <c r="F64" i="1" s="1"/>
  <c r="F61" i="1" l="1"/>
  <c r="F62" i="1" s="1"/>
  <c r="F63" i="1" l="1"/>
  <c r="C88" i="1" s="1"/>
  <c r="B83" i="1"/>
  <c r="D88" i="1"/>
  <c r="B88" i="1" l="1"/>
  <c r="F65" i="1"/>
  <c r="B84" i="1"/>
  <c r="C83" i="1" s="1"/>
  <c r="C81" i="1" l="1"/>
  <c r="C80" i="1"/>
  <c r="C82" i="1"/>
  <c r="C78" i="1"/>
  <c r="C84" i="1" l="1"/>
</calcChain>
</file>

<file path=xl/sharedStrings.xml><?xml version="1.0" encoding="utf-8"?>
<sst xmlns="http://schemas.openxmlformats.org/spreadsheetml/2006/main" count="151" uniqueCount="110">
  <si>
    <t>RUBRO O CULTIVO</t>
  </si>
  <si>
    <t>Olivo</t>
  </si>
  <si>
    <t>RENDIMIENTO (KG/HA)</t>
  </si>
  <si>
    <t>VARIEDAD</t>
  </si>
  <si>
    <t>Sevillana</t>
  </si>
  <si>
    <t>FECHA ESTIMADA  PRECIO VENTA</t>
  </si>
  <si>
    <t>Septiembre - Noviembre</t>
  </si>
  <si>
    <t>NIVEL TECNOLÓGICO</t>
  </si>
  <si>
    <t>Medio bajo</t>
  </si>
  <si>
    <t>PRECIO ESPERADO ($/KG)</t>
  </si>
  <si>
    <t>REGIÓN</t>
  </si>
  <si>
    <t>Ñuble</t>
  </si>
  <si>
    <t>INGRESO ESPERADO, con IVA ($)</t>
  </si>
  <si>
    <t>AGENCIA DE ÁREA</t>
  </si>
  <si>
    <t>Chillán</t>
  </si>
  <si>
    <t>DESTINO PRODUCCION</t>
  </si>
  <si>
    <t>Mercado local</t>
  </si>
  <si>
    <t>COMUNA/LOCALIDAD</t>
  </si>
  <si>
    <t>San Nicolás, Chillán, Portezuelo</t>
  </si>
  <si>
    <t>FECHA DE COSECHA</t>
  </si>
  <si>
    <t>Mayo - Junio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</si>
  <si>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</si>
  <si>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</si>
  <si>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</si>
  <si>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</si>
  <si>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</si>
  <si>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</si>
  <si>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</si>
  <si>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</si>
  <si>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</si>
  <si>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</si>
  <si>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</si>
  <si>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 Limpieza</t>
  </si>
  <si>
    <t>jh</t>
  </si>
  <si>
    <t xml:space="preserve">Jul - Ago </t>
  </si>
  <si>
    <t>Control Maleza</t>
  </si>
  <si>
    <t xml:space="preserve">Ago - Nov </t>
  </si>
  <si>
    <t>Control conchuela</t>
  </si>
  <si>
    <t>Sep - Oct - Nov</t>
  </si>
  <si>
    <t>Manejo invernal insectos</t>
  </si>
  <si>
    <t>Ago - Sept</t>
  </si>
  <si>
    <t xml:space="preserve">Manejo floración y riego </t>
  </si>
  <si>
    <t>Sept - Dic</t>
  </si>
  <si>
    <t>Fertilización</t>
  </si>
  <si>
    <t>Jul - Oct - Ene</t>
  </si>
  <si>
    <t>Cosecha</t>
  </si>
  <si>
    <t>kg</t>
  </si>
  <si>
    <t xml:space="preserve">Sept </t>
  </si>
  <si>
    <t>Subtotal Jornadas Hombre</t>
  </si>
  <si>
    <t>JORNADAS ANIMAL</t>
  </si>
  <si>
    <t>Subtotal Jornadas Animal</t>
  </si>
  <si>
    <t>MAQUINARIA</t>
  </si>
  <si>
    <t>Aradura</t>
  </si>
  <si>
    <t>JM</t>
  </si>
  <si>
    <t>Rastraje</t>
  </si>
  <si>
    <t>Pulverizadora</t>
  </si>
  <si>
    <t>Ago - Oct</t>
  </si>
  <si>
    <t>Subtotal Costo Maquinaria</t>
  </si>
  <si>
    <t>INSUMOS</t>
  </si>
  <si>
    <t>Insumos</t>
  </si>
  <si>
    <t>Unidad (Kg/l/u)</t>
  </si>
  <si>
    <t>Cantidad (Kg/l/u)</t>
  </si>
  <si>
    <t>FERTILIZANTES</t>
  </si>
  <si>
    <t>Fosfato diamónico</t>
  </si>
  <si>
    <t>Jul - Ago</t>
  </si>
  <si>
    <t>Defender Calcio</t>
  </si>
  <si>
    <t>lt</t>
  </si>
  <si>
    <t>Defender Boro</t>
  </si>
  <si>
    <t>Oct</t>
  </si>
  <si>
    <t>Defender Zinc</t>
  </si>
  <si>
    <t xml:space="preserve">Oct - Mar </t>
  </si>
  <si>
    <t>Frutaliv</t>
  </si>
  <si>
    <t>FUNGICIDA</t>
  </si>
  <si>
    <t>Sevin XLR Plus 480</t>
  </si>
  <si>
    <t>May - Jun</t>
  </si>
  <si>
    <t>INSECTICIDA</t>
  </si>
  <si>
    <t>Aceite Miscible</t>
  </si>
  <si>
    <t>Troya 4EC</t>
  </si>
  <si>
    <t xml:space="preserve">Ago  </t>
  </si>
  <si>
    <t>Subtotal Insumos</t>
  </si>
  <si>
    <t>OTROS</t>
  </si>
  <si>
    <t>Item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</si>
  <si>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</si>
  <si>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</si>
  <si>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</si>
  <si>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</si>
  <si>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</si>
  <si>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</si>
  <si>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</si>
  <si>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</si>
  <si>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</si>
  <si>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</si>
  <si>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</si>
  <si>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</si>
  <si>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</si>
  <si>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</si>
  <si>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</si>
  <si>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</si>
  <si>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$/KG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</si>
  <si>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</si>
  <si>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</si>
  <si>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</si>
  <si>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</si>
  <si>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</si>
  <si>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</si>
  <si>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</si>
  <si>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</si>
  <si>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(kg/Ha)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</si>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</sst>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#,##0.0"/>
    <numFmt numFmtId="166" formatCode="&quot; &quot;* #,##0&quot;   &quot;;&quot;-&quot;* #,##0&quot;   &quot;;&quot; &quot;* &quot;-&quot;??&quot;   &quot;"/>
    <numFmt numFmtId="167" formatCode="[$$-340A]#,##0"/>
    <numFmt numFmtId="168" formatCode="0.0"/>
  </numFmts>
  <fonts count="10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164" fontId="9" fillId="0" borderId="0" applyFont="0" applyFill="0" applyBorder="0" applyAlignment="0" applyProtection="0"/>
  </cellStyleXfs>
  <cellXfs count="156">
    <xf numFmtId="0" fontId="0" fillId="0" borderId="0" xfId="0"/>
    <xf numFmtId="49" fontId="1" fillId="2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right" vertical="center" wrapText="1"/>
    </xf>
    <xf numFmtId="3" fontId="1" fillId="2" borderId="5" xfId="0" applyNumberFormat="1" applyFont="1" applyFill="1" applyBorder="1" applyAlignment="1">
      <alignment horizontal="right" vertical="center" wrapText="1"/>
    </xf>
    <xf numFmtId="3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165" fontId="1" fillId="2" borderId="5" xfId="0" applyNumberFormat="1" applyFont="1" applyFill="1" applyBorder="1" applyAlignment="1">
      <alignment vertical="center"/>
    </xf>
    <xf numFmtId="49" fontId="4" fillId="5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17" fontId="1" fillId="2" borderId="5" xfId="0" applyNumberFormat="1" applyFont="1" applyFill="1" applyBorder="1" applyAlignment="1">
      <alignment horizontal="right" vertical="center"/>
    </xf>
    <xf numFmtId="0" fontId="1" fillId="0" borderId="0" xfId="0" applyNumberFormat="1" applyFont="1" applyAlignment="1">
      <alignment horizontal="left" vertical="center" wrapText="1"/>
    </xf>
    <xf numFmtId="49" fontId="2" fillId="3" borderId="53" xfId="0" applyNumberFormat="1" applyFont="1" applyFill="1" applyBorder="1" applyAlignment="1">
      <alignment vertical="center"/>
    </xf>
    <xf numFmtId="0" fontId="2" fillId="3" borderId="53" xfId="0" applyFont="1" applyFill="1" applyBorder="1" applyAlignment="1">
      <alignment horizontal="center" vertical="center"/>
    </xf>
    <xf numFmtId="0" fontId="2" fillId="3" borderId="53" xfId="0" applyFont="1" applyFill="1" applyBorder="1" applyAlignment="1">
      <alignment vertical="center"/>
    </xf>
    <xf numFmtId="3" fontId="2" fillId="3" borderId="53" xfId="0" applyNumberFormat="1" applyFont="1" applyFill="1" applyBorder="1" applyAlignment="1">
      <alignment vertical="center"/>
    </xf>
    <xf numFmtId="49" fontId="1" fillId="2" borderId="51" xfId="0" applyNumberFormat="1" applyFont="1" applyFill="1" applyBorder="1" applyAlignment="1">
      <alignment vertical="center" wrapText="1"/>
    </xf>
    <xf numFmtId="49" fontId="1" fillId="2" borderId="51" xfId="0" applyNumberFormat="1" applyFont="1" applyFill="1" applyBorder="1" applyAlignment="1">
      <alignment horizontal="center" vertical="center" wrapText="1"/>
    </xf>
    <xf numFmtId="0" fontId="1" fillId="2" borderId="51" xfId="0" applyNumberFormat="1" applyFont="1" applyFill="1" applyBorder="1" applyAlignment="1">
      <alignment horizontal="center" vertical="center" wrapText="1"/>
    </xf>
    <xf numFmtId="49" fontId="1" fillId="2" borderId="51" xfId="0" applyNumberFormat="1" applyFont="1" applyFill="1" applyBorder="1" applyAlignment="1">
      <alignment horizontal="left" vertical="center" wrapText="1"/>
    </xf>
    <xf numFmtId="3" fontId="1" fillId="2" borderId="51" xfId="0" applyNumberFormat="1" applyFont="1" applyFill="1" applyBorder="1" applyAlignment="1">
      <alignment horizontal="right" vertical="center" wrapText="1"/>
    </xf>
    <xf numFmtId="49" fontId="1" fillId="10" borderId="51" xfId="0" applyNumberFormat="1" applyFont="1" applyFill="1" applyBorder="1" applyAlignment="1">
      <alignment vertical="center"/>
    </xf>
    <xf numFmtId="49" fontId="1" fillId="10" borderId="51" xfId="0" applyNumberFormat="1" applyFont="1" applyFill="1" applyBorder="1" applyAlignment="1">
      <alignment horizontal="center" vertical="center"/>
    </xf>
    <xf numFmtId="167" fontId="1" fillId="2" borderId="5" xfId="0" applyNumberFormat="1" applyFont="1" applyFill="1" applyBorder="1" applyAlignment="1">
      <alignment vertical="center"/>
    </xf>
    <xf numFmtId="167" fontId="1" fillId="2" borderId="5" xfId="0" applyNumberFormat="1" applyFont="1" applyFill="1" applyBorder="1" applyAlignment="1">
      <alignment horizontal="right" vertical="center" wrapText="1"/>
    </xf>
    <xf numFmtId="167" fontId="1" fillId="10" borderId="51" xfId="0" applyNumberFormat="1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168" fontId="1" fillId="10" borderId="5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6" fillId="3" borderId="4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vertical="center"/>
    </xf>
    <xf numFmtId="49" fontId="6" fillId="5" borderId="12" xfId="0" applyNumberFormat="1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6" fillId="3" borderId="12" xfId="0" applyNumberFormat="1" applyFont="1" applyFill="1" applyBorder="1" applyAlignment="1">
      <alignment horizontal="center" vertical="center"/>
    </xf>
    <xf numFmtId="49" fontId="6" fillId="3" borderId="12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49" fontId="2" fillId="3" borderId="12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3" fontId="1" fillId="2" borderId="15" xfId="0" applyNumberFormat="1" applyFont="1" applyFill="1" applyBorder="1" applyAlignment="1">
      <alignment vertical="center"/>
    </xf>
    <xf numFmtId="49" fontId="6" fillId="3" borderId="54" xfId="0" applyNumberFormat="1" applyFont="1" applyFill="1" applyBorder="1" applyAlignment="1">
      <alignment horizontal="center" vertical="center"/>
    </xf>
    <xf numFmtId="49" fontId="6" fillId="3" borderId="54" xfId="0" applyNumberFormat="1" applyFont="1" applyFill="1" applyBorder="1" applyAlignment="1">
      <alignment horizontal="center" vertical="center" wrapText="1"/>
    </xf>
    <xf numFmtId="0" fontId="1" fillId="0" borderId="18" xfId="0" applyNumberFormat="1" applyFont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49" fontId="2" fillId="3" borderId="16" xfId="0" applyNumberFormat="1" applyFont="1" applyFill="1" applyBorder="1" applyAlignment="1">
      <alignment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vertical="center"/>
    </xf>
    <xf numFmtId="3" fontId="2" fillId="3" borderId="16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3" fontId="1" fillId="2" borderId="20" xfId="0" applyNumberFormat="1" applyFont="1" applyFill="1" applyBorder="1" applyAlignment="1">
      <alignment vertical="center"/>
    </xf>
    <xf numFmtId="49" fontId="6" fillId="5" borderId="21" xfId="0" applyNumberFormat="1" applyFont="1" applyFill="1" applyBorder="1" applyAlignment="1">
      <alignment vertical="center"/>
    </xf>
    <xf numFmtId="0" fontId="6" fillId="5" borderId="22" xfId="0" applyFont="1" applyFill="1" applyBorder="1" applyAlignment="1">
      <alignment vertical="center"/>
    </xf>
    <xf numFmtId="166" fontId="6" fillId="5" borderId="23" xfId="0" applyNumberFormat="1" applyFont="1" applyFill="1" applyBorder="1" applyAlignment="1">
      <alignment vertical="center"/>
    </xf>
    <xf numFmtId="49" fontId="6" fillId="3" borderId="24" xfId="0" applyNumberFormat="1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166" fontId="6" fillId="3" borderId="25" xfId="0" applyNumberFormat="1" applyFont="1" applyFill="1" applyBorder="1" applyAlignment="1">
      <alignment vertical="center"/>
    </xf>
    <xf numFmtId="49" fontId="6" fillId="5" borderId="24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6" fontId="6" fillId="5" borderId="25" xfId="0" applyNumberFormat="1" applyFont="1" applyFill="1" applyBorder="1" applyAlignment="1">
      <alignment vertical="center"/>
    </xf>
    <xf numFmtId="49" fontId="6" fillId="5" borderId="26" xfId="0" applyNumberFormat="1" applyFont="1" applyFill="1" applyBorder="1" applyAlignment="1">
      <alignment vertical="center"/>
    </xf>
    <xf numFmtId="0" fontId="6" fillId="5" borderId="27" xfId="0" applyFont="1" applyFill="1" applyBorder="1" applyAlignment="1">
      <alignment vertical="center"/>
    </xf>
    <xf numFmtId="166" fontId="6" fillId="6" borderId="28" xfId="0" applyNumberFormat="1" applyFont="1" applyFill="1" applyBorder="1" applyAlignment="1">
      <alignment vertical="center"/>
    </xf>
    <xf numFmtId="49" fontId="1" fillId="2" borderId="18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166" fontId="6" fillId="2" borderId="1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49" fontId="3" fillId="2" borderId="39" xfId="0" applyNumberFormat="1" applyFont="1" applyFill="1" applyBorder="1" applyAlignment="1">
      <alignment vertical="center"/>
    </xf>
    <xf numFmtId="0" fontId="1" fillId="2" borderId="40" xfId="0" applyFont="1" applyFill="1" applyBorder="1" applyAlignment="1">
      <alignment vertical="center"/>
    </xf>
    <xf numFmtId="0" fontId="1" fillId="2" borderId="41" xfId="0" applyFont="1" applyFill="1" applyBorder="1" applyAlignment="1">
      <alignment vertical="center"/>
    </xf>
    <xf numFmtId="49" fontId="1" fillId="2" borderId="42" xfId="0" applyNumberFormat="1" applyFont="1" applyFill="1" applyBorder="1" applyAlignment="1">
      <alignment vertical="center"/>
    </xf>
    <xf numFmtId="0" fontId="1" fillId="2" borderId="43" xfId="0" applyFont="1" applyFill="1" applyBorder="1" applyAlignment="1">
      <alignment vertical="center"/>
    </xf>
    <xf numFmtId="49" fontId="1" fillId="2" borderId="44" xfId="0" applyNumberFormat="1" applyFont="1" applyFill="1" applyBorder="1" applyAlignment="1">
      <alignment vertical="center"/>
    </xf>
    <xf numFmtId="0" fontId="1" fillId="2" borderId="45" xfId="0" applyFont="1" applyFill="1" applyBorder="1" applyAlignment="1">
      <alignment vertical="center"/>
    </xf>
    <xf numFmtId="0" fontId="1" fillId="2" borderId="46" xfId="0" applyFont="1" applyFill="1" applyBorder="1" applyAlignment="1">
      <alignment vertical="center"/>
    </xf>
    <xf numFmtId="0" fontId="1" fillId="9" borderId="38" xfId="0" applyFont="1" applyFill="1" applyBorder="1" applyAlignment="1">
      <alignment vertical="center"/>
    </xf>
    <xf numFmtId="0" fontId="1" fillId="7" borderId="18" xfId="0" applyFont="1" applyFill="1" applyBorder="1" applyAlignment="1">
      <alignment vertical="center"/>
    </xf>
    <xf numFmtId="49" fontId="3" fillId="8" borderId="29" xfId="0" applyNumberFormat="1" applyFont="1" applyFill="1" applyBorder="1" applyAlignment="1">
      <alignment horizontal="center" vertical="center"/>
    </xf>
    <xf numFmtId="49" fontId="3" fillId="8" borderId="19" xfId="0" applyNumberFormat="1" applyFont="1" applyFill="1" applyBorder="1" applyAlignment="1">
      <alignment horizontal="center" vertical="center"/>
    </xf>
    <xf numFmtId="49" fontId="1" fillId="8" borderId="30" xfId="0" applyNumberFormat="1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166" fontId="6" fillId="2" borderId="18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3" fillId="2" borderId="31" xfId="0" applyNumberFormat="1" applyFont="1" applyFill="1" applyBorder="1" applyAlignment="1">
      <alignment vertical="center"/>
    </xf>
    <xf numFmtId="9" fontId="1" fillId="2" borderId="32" xfId="0" applyNumberFormat="1" applyFont="1" applyFill="1" applyBorder="1" applyAlignment="1">
      <alignment vertical="center"/>
    </xf>
    <xf numFmtId="0" fontId="6" fillId="7" borderId="18" xfId="0" applyFont="1" applyFill="1" applyBorder="1" applyAlignment="1">
      <alignment vertical="center"/>
    </xf>
    <xf numFmtId="49" fontId="3" fillId="8" borderId="33" xfId="0" applyNumberFormat="1" applyFont="1" applyFill="1" applyBorder="1" applyAlignment="1">
      <alignment vertical="center"/>
    </xf>
    <xf numFmtId="9" fontId="3" fillId="8" borderId="35" xfId="0" applyNumberFormat="1" applyFont="1" applyFill="1" applyBorder="1" applyAlignment="1">
      <alignment vertical="center"/>
    </xf>
    <xf numFmtId="0" fontId="6" fillId="9" borderId="17" xfId="0" applyFont="1" applyFill="1" applyBorder="1" applyAlignment="1">
      <alignment vertical="center"/>
    </xf>
    <xf numFmtId="49" fontId="4" fillId="9" borderId="18" xfId="0" applyNumberFormat="1" applyFont="1" applyFill="1" applyBorder="1" applyAlignment="1">
      <alignment vertical="center"/>
    </xf>
    <xf numFmtId="0" fontId="6" fillId="9" borderId="18" xfId="0" applyFont="1" applyFill="1" applyBorder="1" applyAlignment="1">
      <alignment vertical="center"/>
    </xf>
    <xf numFmtId="0" fontId="6" fillId="9" borderId="47" xfId="0" applyFont="1" applyFill="1" applyBorder="1" applyAlignment="1">
      <alignment vertical="center"/>
    </xf>
    <xf numFmtId="0" fontId="6" fillId="7" borderId="17" xfId="0" applyFont="1" applyFill="1" applyBorder="1" applyAlignment="1">
      <alignment vertical="center"/>
    </xf>
    <xf numFmtId="49" fontId="3" fillId="8" borderId="48" xfId="0" applyNumberFormat="1" applyFont="1" applyFill="1" applyBorder="1" applyAlignment="1">
      <alignment vertical="center"/>
    </xf>
    <xf numFmtId="0" fontId="3" fillId="7" borderId="18" xfId="0" applyFont="1" applyFill="1" applyBorder="1" applyAlignment="1">
      <alignment vertical="center"/>
    </xf>
    <xf numFmtId="166" fontId="3" fillId="2" borderId="18" xfId="0" applyNumberFormat="1" applyFont="1" applyFill="1" applyBorder="1" applyAlignment="1">
      <alignment vertical="center"/>
    </xf>
    <xf numFmtId="49" fontId="3" fillId="8" borderId="33" xfId="0" applyNumberFormat="1" applyFont="1" applyFill="1" applyBorder="1" applyAlignment="1">
      <alignment vertical="center" wrapText="1"/>
    </xf>
    <xf numFmtId="0" fontId="1" fillId="10" borderId="0" xfId="0" applyNumberFormat="1" applyFont="1" applyFill="1" applyAlignment="1">
      <alignment vertical="center"/>
    </xf>
    <xf numFmtId="0" fontId="1" fillId="10" borderId="18" xfId="0" applyNumberFormat="1" applyFont="1" applyFill="1" applyBorder="1" applyAlignment="1">
      <alignment vertical="center"/>
    </xf>
    <xf numFmtId="0" fontId="1" fillId="10" borderId="0" xfId="0" applyFont="1" applyFill="1" applyAlignment="1">
      <alignment vertical="center"/>
    </xf>
    <xf numFmtId="0" fontId="1" fillId="10" borderId="51" xfId="0" applyNumberFormat="1" applyFont="1" applyFill="1" applyBorder="1" applyAlignment="1">
      <alignment horizontal="center" vertical="center"/>
    </xf>
    <xf numFmtId="49" fontId="1" fillId="10" borderId="51" xfId="0" applyNumberFormat="1" applyFont="1" applyFill="1" applyBorder="1" applyAlignment="1">
      <alignment horizontal="left" vertical="center"/>
    </xf>
    <xf numFmtId="49" fontId="3" fillId="10" borderId="55" xfId="0" applyNumberFormat="1" applyFont="1" applyFill="1" applyBorder="1" applyAlignment="1">
      <alignment horizontal="left" vertical="center"/>
    </xf>
    <xf numFmtId="49" fontId="3" fillId="10" borderId="18" xfId="0" applyNumberFormat="1" applyFont="1" applyFill="1" applyBorder="1" applyAlignment="1">
      <alignment horizontal="left" vertical="center"/>
    </xf>
    <xf numFmtId="49" fontId="3" fillId="10" borderId="52" xfId="0" applyNumberFormat="1" applyFont="1" applyFill="1" applyBorder="1" applyAlignment="1">
      <alignment horizontal="left" vertical="center"/>
    </xf>
    <xf numFmtId="0" fontId="1" fillId="10" borderId="51" xfId="0" applyFont="1" applyFill="1" applyBorder="1" applyAlignment="1">
      <alignment horizontal="center" vertical="center"/>
    </xf>
    <xf numFmtId="0" fontId="1" fillId="10" borderId="51" xfId="0" applyFont="1" applyFill="1" applyBorder="1" applyAlignment="1">
      <alignment horizontal="left" vertical="center"/>
    </xf>
    <xf numFmtId="164" fontId="3" fillId="8" borderId="49" xfId="1" applyFont="1" applyFill="1" applyBorder="1" applyAlignment="1">
      <alignment vertical="center"/>
    </xf>
    <xf numFmtId="164" fontId="3" fillId="8" borderId="50" xfId="1" applyFont="1" applyFill="1" applyBorder="1" applyAlignment="1">
      <alignment vertical="center"/>
    </xf>
    <xf numFmtId="164" fontId="3" fillId="8" borderId="34" xfId="1" applyFont="1" applyFill="1" applyBorder="1" applyAlignment="1">
      <alignment vertical="center"/>
    </xf>
    <xf numFmtId="164" fontId="3" fillId="8" borderId="35" xfId="1" applyFont="1" applyFill="1" applyBorder="1" applyAlignment="1">
      <alignment vertical="center"/>
    </xf>
    <xf numFmtId="164" fontId="3" fillId="2" borderId="5" xfId="1" applyFont="1" applyFill="1" applyBorder="1" applyAlignment="1">
      <alignment vertical="center"/>
    </xf>
    <xf numFmtId="49" fontId="4" fillId="9" borderId="36" xfId="0" applyNumberFormat="1" applyFont="1" applyFill="1" applyBorder="1" applyAlignment="1">
      <alignment vertical="center"/>
    </xf>
    <xf numFmtId="0" fontId="3" fillId="9" borderId="37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6" fillId="3" borderId="5" xfId="0" applyNumberFormat="1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49" fontId="7" fillId="3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49" fontId="3" fillId="10" borderId="51" xfId="0" applyNumberFormat="1" applyFont="1" applyFill="1" applyBorder="1" applyAlignment="1">
      <alignment horizontal="left" vertical="center" wrapText="1"/>
    </xf>
    <xf numFmtId="49" fontId="6" fillId="5" borderId="56" xfId="0" applyNumberFormat="1" applyFont="1" applyFill="1" applyBorder="1" applyAlignment="1">
      <alignment horizontal="left" vertical="center"/>
    </xf>
    <xf numFmtId="49" fontId="6" fillId="5" borderId="57" xfId="0" applyNumberFormat="1" applyFont="1" applyFill="1" applyBorder="1" applyAlignment="1">
      <alignment horizontal="left" vertical="center"/>
    </xf>
    <xf numFmtId="49" fontId="6" fillId="5" borderId="58" xfId="0" applyNumberFormat="1" applyFont="1" applyFill="1" applyBorder="1" applyAlignment="1">
      <alignment horizontal="left" vertical="center"/>
    </xf>
    <xf numFmtId="49" fontId="6" fillId="5" borderId="59" xfId="0" applyNumberFormat="1" applyFont="1" applyFill="1" applyBorder="1" applyAlignment="1">
      <alignment horizontal="left" vertical="center"/>
    </xf>
    <xf numFmtId="49" fontId="6" fillId="5" borderId="60" xfId="0" applyNumberFormat="1" applyFont="1" applyFill="1" applyBorder="1" applyAlignment="1">
      <alignment horizontal="left" vertical="center"/>
    </xf>
    <xf numFmtId="49" fontId="6" fillId="5" borderId="61" xfId="0" applyNumberFormat="1" applyFont="1" applyFill="1" applyBorder="1" applyAlignment="1">
      <alignment horizontal="lef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785813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22938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89"/>
  <sheetViews>
    <sheetView showGridLines="0" tabSelected="1" topLeftCell="A38" zoomScaleNormal="100" zoomScaleSheetLayoutView="120" workbookViewId="0">
      <selection activeCell="E54" sqref="E54"/>
    </sheetView>
  </sheetViews>
  <sheetFormatPr defaultColWidth="10.85546875" defaultRowHeight="11.25" customHeight="1"/>
  <cols>
    <col min="1" max="1" width="17.5703125" style="37" customWidth="1"/>
    <col min="2" max="2" width="19.42578125" style="37" customWidth="1"/>
    <col min="3" max="3" width="9.42578125" style="37" customWidth="1"/>
    <col min="4" max="4" width="16.7109375" style="37" customWidth="1"/>
    <col min="5" max="5" width="11" style="37" customWidth="1"/>
    <col min="6" max="6" width="12.42578125" style="37" customWidth="1"/>
    <col min="7" max="254" width="10.85546875" style="37" customWidth="1"/>
    <col min="255" max="16384" width="10.85546875" style="38"/>
  </cols>
  <sheetData>
    <row r="1" spans="1:6" ht="15" customHeight="1">
      <c r="A1" s="36"/>
      <c r="B1" s="36"/>
      <c r="C1" s="36"/>
      <c r="D1" s="36"/>
      <c r="E1" s="36"/>
      <c r="F1" s="36"/>
    </row>
    <row r="2" spans="1:6" ht="15" customHeight="1">
      <c r="A2" s="36"/>
      <c r="B2" s="36"/>
      <c r="C2" s="36"/>
      <c r="D2" s="36"/>
      <c r="E2" s="36"/>
      <c r="F2" s="36"/>
    </row>
    <row r="3" spans="1:6" ht="15" customHeight="1">
      <c r="A3" s="36"/>
      <c r="B3" s="36"/>
      <c r="C3" s="36"/>
      <c r="D3" s="36"/>
      <c r="E3" s="36"/>
      <c r="F3" s="36"/>
    </row>
    <row r="4" spans="1:6" ht="15" customHeight="1">
      <c r="A4" s="36"/>
      <c r="B4" s="36"/>
      <c r="C4" s="36"/>
      <c r="D4" s="36"/>
      <c r="E4" s="36"/>
      <c r="F4" s="36"/>
    </row>
    <row r="5" spans="1:6" ht="15" customHeight="1">
      <c r="A5" s="36"/>
      <c r="B5" s="36"/>
      <c r="C5" s="36"/>
      <c r="D5" s="36"/>
      <c r="E5" s="36"/>
      <c r="F5" s="36"/>
    </row>
    <row r="6" spans="1:6" ht="15" customHeight="1">
      <c r="A6" s="36"/>
      <c r="B6" s="36"/>
      <c r="C6" s="36"/>
      <c r="D6" s="36"/>
      <c r="E6" s="36"/>
      <c r="F6" s="36"/>
    </row>
    <row r="7" spans="1:6" ht="15" customHeight="1">
      <c r="A7" s="39"/>
      <c r="B7" s="40"/>
      <c r="C7" s="36"/>
      <c r="D7" s="40"/>
      <c r="E7" s="40"/>
      <c r="F7" s="40"/>
    </row>
    <row r="8" spans="1:6" ht="12.75">
      <c r="A8" s="41" t="s">
        <v>0</v>
      </c>
      <c r="B8" s="8" t="s">
        <v>1</v>
      </c>
      <c r="C8" s="42"/>
      <c r="D8" s="143" t="s">
        <v>2</v>
      </c>
      <c r="E8" s="144"/>
      <c r="F8" s="10">
        <v>4000</v>
      </c>
    </row>
    <row r="9" spans="1:6" ht="25.5">
      <c r="A9" s="1" t="s">
        <v>3</v>
      </c>
      <c r="B9" s="8" t="s">
        <v>4</v>
      </c>
      <c r="C9" s="42"/>
      <c r="D9" s="141" t="s">
        <v>5</v>
      </c>
      <c r="E9" s="142"/>
      <c r="F9" s="8" t="s">
        <v>6</v>
      </c>
    </row>
    <row r="10" spans="1:6" ht="18" customHeight="1">
      <c r="A10" s="1" t="s">
        <v>7</v>
      </c>
      <c r="B10" s="7" t="s">
        <v>8</v>
      </c>
      <c r="C10" s="42"/>
      <c r="D10" s="141" t="s">
        <v>9</v>
      </c>
      <c r="E10" s="142"/>
      <c r="F10" s="29">
        <v>1000</v>
      </c>
    </row>
    <row r="11" spans="1:6" ht="11.25" customHeight="1">
      <c r="A11" s="1" t="s">
        <v>10</v>
      </c>
      <c r="B11" s="8" t="s">
        <v>11</v>
      </c>
      <c r="C11" s="42"/>
      <c r="D11" s="33" t="s">
        <v>12</v>
      </c>
      <c r="E11" s="34"/>
      <c r="F11" s="30">
        <f>(F8*F10)</f>
        <v>4000000</v>
      </c>
    </row>
    <row r="12" spans="1:6" ht="12.75">
      <c r="A12" s="1" t="s">
        <v>13</v>
      </c>
      <c r="B12" s="8" t="s">
        <v>14</v>
      </c>
      <c r="C12" s="42"/>
      <c r="D12" s="141" t="s">
        <v>15</v>
      </c>
      <c r="E12" s="142"/>
      <c r="F12" s="8" t="s">
        <v>16</v>
      </c>
    </row>
    <row r="13" spans="1:6" ht="16.5" customHeight="1">
      <c r="A13" s="1" t="s">
        <v>17</v>
      </c>
      <c r="B13" s="8" t="s">
        <v>18</v>
      </c>
      <c r="C13" s="42"/>
      <c r="D13" s="141" t="s">
        <v>19</v>
      </c>
      <c r="E13" s="142"/>
      <c r="F13" s="8" t="s">
        <v>20</v>
      </c>
    </row>
    <row r="14" spans="1:6" ht="12.75">
      <c r="A14" s="1" t="s">
        <v>21</v>
      </c>
      <c r="B14" s="16">
        <v>44562</v>
      </c>
      <c r="C14" s="42"/>
      <c r="D14" s="145" t="s">
        <v>22</v>
      </c>
      <c r="E14" s="146"/>
      <c r="F14" s="8" t="s">
        <v>23</v>
      </c>
    </row>
    <row r="15" spans="1:6" ht="12" customHeight="1">
      <c r="A15" s="43"/>
      <c r="B15" s="44"/>
      <c r="C15" s="40"/>
      <c r="D15" s="45"/>
      <c r="E15" s="45"/>
      <c r="F15" s="46"/>
    </row>
    <row r="16" spans="1:6" ht="12" customHeight="1">
      <c r="A16" s="147" t="s">
        <v>24</v>
      </c>
      <c r="B16" s="148"/>
      <c r="C16" s="148"/>
      <c r="D16" s="148"/>
      <c r="E16" s="148"/>
      <c r="F16" s="148"/>
    </row>
    <row r="17" spans="1:6" ht="12" customHeight="1">
      <c r="A17" s="47"/>
      <c r="B17" s="48"/>
      <c r="C17" s="48"/>
      <c r="D17" s="48"/>
      <c r="E17" s="49"/>
      <c r="F17" s="49"/>
    </row>
    <row r="18" spans="1:6" ht="12" customHeight="1">
      <c r="A18" s="150" t="s">
        <v>25</v>
      </c>
      <c r="B18" s="151"/>
      <c r="C18" s="151"/>
      <c r="D18" s="151"/>
      <c r="E18" s="151"/>
      <c r="F18" s="152"/>
    </row>
    <row r="19" spans="1:6" ht="24" customHeight="1">
      <c r="A19" s="50" t="s">
        <v>26</v>
      </c>
      <c r="B19" s="50" t="s">
        <v>27</v>
      </c>
      <c r="C19" s="50" t="s">
        <v>28</v>
      </c>
      <c r="D19" s="50" t="s">
        <v>29</v>
      </c>
      <c r="E19" s="50" t="s">
        <v>30</v>
      </c>
      <c r="F19" s="50" t="s">
        <v>31</v>
      </c>
    </row>
    <row r="20" spans="1:6" ht="12.75">
      <c r="A20" s="17" t="s">
        <v>32</v>
      </c>
      <c r="B20" s="2" t="s">
        <v>33</v>
      </c>
      <c r="C20" s="15">
        <v>8</v>
      </c>
      <c r="D20" s="32" t="s">
        <v>34</v>
      </c>
      <c r="E20" s="9">
        <v>20000</v>
      </c>
      <c r="F20" s="9">
        <f>E20*C20</f>
        <v>160000</v>
      </c>
    </row>
    <row r="21" spans="1:6" ht="12.75">
      <c r="A21" s="32" t="s">
        <v>35</v>
      </c>
      <c r="B21" s="2" t="s">
        <v>33</v>
      </c>
      <c r="C21" s="15">
        <v>4</v>
      </c>
      <c r="D21" s="32" t="s">
        <v>36</v>
      </c>
      <c r="E21" s="9">
        <v>20000</v>
      </c>
      <c r="F21" s="9">
        <f t="shared" ref="F21:F26" si="0">E21*C21</f>
        <v>80000</v>
      </c>
    </row>
    <row r="22" spans="1:6" ht="12.75">
      <c r="A22" s="32" t="s">
        <v>37</v>
      </c>
      <c r="B22" s="2" t="s">
        <v>33</v>
      </c>
      <c r="C22" s="15">
        <v>6</v>
      </c>
      <c r="D22" s="32" t="s">
        <v>38</v>
      </c>
      <c r="E22" s="9">
        <v>20000</v>
      </c>
      <c r="F22" s="9">
        <f t="shared" si="0"/>
        <v>120000</v>
      </c>
    </row>
    <row r="23" spans="1:6" ht="12.75">
      <c r="A23" s="32" t="s">
        <v>39</v>
      </c>
      <c r="B23" s="2" t="s">
        <v>33</v>
      </c>
      <c r="C23" s="15">
        <v>4</v>
      </c>
      <c r="D23" s="32" t="s">
        <v>40</v>
      </c>
      <c r="E23" s="9">
        <v>20000</v>
      </c>
      <c r="F23" s="9">
        <f t="shared" si="0"/>
        <v>80000</v>
      </c>
    </row>
    <row r="24" spans="1:6" ht="12.75">
      <c r="A24" s="32" t="s">
        <v>41</v>
      </c>
      <c r="B24" s="2" t="s">
        <v>33</v>
      </c>
      <c r="C24" s="15">
        <v>10</v>
      </c>
      <c r="D24" s="32" t="s">
        <v>42</v>
      </c>
      <c r="E24" s="9">
        <v>20000</v>
      </c>
      <c r="F24" s="9">
        <f t="shared" si="0"/>
        <v>200000</v>
      </c>
    </row>
    <row r="25" spans="1:6" ht="12.75">
      <c r="A25" s="32" t="s">
        <v>43</v>
      </c>
      <c r="B25" s="2" t="s">
        <v>33</v>
      </c>
      <c r="C25" s="15">
        <v>4</v>
      </c>
      <c r="D25" s="32" t="s">
        <v>44</v>
      </c>
      <c r="E25" s="9">
        <v>20000</v>
      </c>
      <c r="F25" s="9">
        <f t="shared" si="0"/>
        <v>80000</v>
      </c>
    </row>
    <row r="26" spans="1:6" ht="12.75">
      <c r="A26" s="32" t="s">
        <v>45</v>
      </c>
      <c r="B26" s="2" t="s">
        <v>46</v>
      </c>
      <c r="C26" s="15">
        <v>4000</v>
      </c>
      <c r="D26" s="32" t="s">
        <v>47</v>
      </c>
      <c r="E26" s="9">
        <v>100</v>
      </c>
      <c r="F26" s="9">
        <f t="shared" si="0"/>
        <v>400000</v>
      </c>
    </row>
    <row r="27" spans="1:6" ht="12.75" customHeight="1">
      <c r="A27" s="3" t="s">
        <v>48</v>
      </c>
      <c r="B27" s="4"/>
      <c r="C27" s="4"/>
      <c r="D27" s="4"/>
      <c r="E27" s="5"/>
      <c r="F27" s="6">
        <f>SUM(F20:F26)</f>
        <v>1120000</v>
      </c>
    </row>
    <row r="28" spans="1:6" ht="12" customHeight="1">
      <c r="A28" s="47"/>
      <c r="B28" s="49"/>
      <c r="C28" s="49"/>
      <c r="D28" s="49"/>
      <c r="E28" s="51"/>
      <c r="F28" s="51"/>
    </row>
    <row r="29" spans="1:6" ht="12" customHeight="1">
      <c r="A29" s="153" t="s">
        <v>49</v>
      </c>
      <c r="B29" s="154"/>
      <c r="C29" s="154"/>
      <c r="D29" s="154"/>
      <c r="E29" s="154"/>
      <c r="F29" s="155"/>
    </row>
    <row r="30" spans="1:6" ht="24" customHeight="1">
      <c r="A30" s="55" t="s">
        <v>26</v>
      </c>
      <c r="B30" s="56" t="s">
        <v>27</v>
      </c>
      <c r="C30" s="56" t="s">
        <v>28</v>
      </c>
      <c r="D30" s="55" t="s">
        <v>29</v>
      </c>
      <c r="E30" s="56" t="s">
        <v>30</v>
      </c>
      <c r="F30" s="55" t="s">
        <v>31</v>
      </c>
    </row>
    <row r="31" spans="1:6" ht="12" customHeight="1">
      <c r="A31" s="57"/>
      <c r="B31" s="58"/>
      <c r="C31" s="58"/>
      <c r="D31" s="58"/>
      <c r="E31" s="57"/>
      <c r="F31" s="57"/>
    </row>
    <row r="32" spans="1:6" ht="12" customHeight="1">
      <c r="A32" s="59" t="s">
        <v>50</v>
      </c>
      <c r="B32" s="60"/>
      <c r="C32" s="60"/>
      <c r="D32" s="60"/>
      <c r="E32" s="61"/>
      <c r="F32" s="61"/>
    </row>
    <row r="33" spans="1:254" ht="12" customHeight="1">
      <c r="A33" s="62"/>
      <c r="B33" s="63"/>
      <c r="C33" s="63"/>
      <c r="D33" s="63"/>
      <c r="E33" s="64"/>
      <c r="F33" s="64"/>
    </row>
    <row r="34" spans="1:254" ht="12" customHeight="1">
      <c r="A34" s="52" t="s">
        <v>51</v>
      </c>
      <c r="B34" s="53"/>
      <c r="C34" s="54"/>
      <c r="D34" s="54"/>
      <c r="E34" s="39"/>
      <c r="F34" s="39"/>
    </row>
    <row r="35" spans="1:254" ht="24" customHeight="1">
      <c r="A35" s="65" t="s">
        <v>26</v>
      </c>
      <c r="B35" s="65" t="s">
        <v>27</v>
      </c>
      <c r="C35" s="65" t="s">
        <v>28</v>
      </c>
      <c r="D35" s="65" t="s">
        <v>29</v>
      </c>
      <c r="E35" s="66" t="s">
        <v>30</v>
      </c>
      <c r="F35" s="65" t="s">
        <v>31</v>
      </c>
    </row>
    <row r="36" spans="1:254" ht="12.75">
      <c r="A36" s="22" t="s">
        <v>52</v>
      </c>
      <c r="B36" s="23" t="s">
        <v>53</v>
      </c>
      <c r="C36" s="24">
        <v>0.125</v>
      </c>
      <c r="D36" s="25" t="s">
        <v>47</v>
      </c>
      <c r="E36" s="26">
        <v>333200</v>
      </c>
      <c r="F36" s="26">
        <f t="shared" ref="F36:F38" si="1">(C36*E36)</f>
        <v>41650</v>
      </c>
    </row>
    <row r="37" spans="1:254" ht="12.75" customHeight="1">
      <c r="A37" s="22" t="s">
        <v>54</v>
      </c>
      <c r="B37" s="23" t="s">
        <v>53</v>
      </c>
      <c r="C37" s="24">
        <v>0.125</v>
      </c>
      <c r="D37" s="25" t="s">
        <v>47</v>
      </c>
      <c r="E37" s="26">
        <v>320000</v>
      </c>
      <c r="F37" s="26">
        <f t="shared" si="1"/>
        <v>40000</v>
      </c>
    </row>
    <row r="38" spans="1:254" ht="12.75" customHeight="1">
      <c r="A38" s="22" t="s">
        <v>55</v>
      </c>
      <c r="B38" s="23" t="s">
        <v>53</v>
      </c>
      <c r="C38" s="24">
        <v>0.5</v>
      </c>
      <c r="D38" s="25" t="s">
        <v>56</v>
      </c>
      <c r="E38" s="26">
        <v>240000</v>
      </c>
      <c r="F38" s="26">
        <f t="shared" si="1"/>
        <v>120000</v>
      </c>
    </row>
    <row r="39" spans="1:254" ht="12.75" customHeight="1">
      <c r="A39" s="18" t="s">
        <v>57</v>
      </c>
      <c r="B39" s="19"/>
      <c r="C39" s="19"/>
      <c r="D39" s="19"/>
      <c r="E39" s="20"/>
      <c r="F39" s="21">
        <f>SUM(F36:F38)</f>
        <v>201650</v>
      </c>
    </row>
    <row r="40" spans="1:254" ht="12" customHeight="1">
      <c r="A40" s="62"/>
      <c r="B40" s="63"/>
      <c r="C40" s="63"/>
      <c r="D40" s="63"/>
      <c r="E40" s="64"/>
      <c r="F40" s="64"/>
    </row>
    <row r="41" spans="1:254" ht="12" customHeight="1">
      <c r="A41" s="52" t="s">
        <v>58</v>
      </c>
      <c r="B41" s="53"/>
      <c r="C41" s="54"/>
      <c r="D41" s="54"/>
      <c r="E41" s="39"/>
      <c r="F41" s="39"/>
    </row>
    <row r="42" spans="1:254" ht="24" customHeight="1">
      <c r="A42" s="66" t="s">
        <v>59</v>
      </c>
      <c r="B42" s="66" t="s">
        <v>60</v>
      </c>
      <c r="C42" s="66" t="s">
        <v>61</v>
      </c>
      <c r="D42" s="66" t="s">
        <v>29</v>
      </c>
      <c r="E42" s="66" t="s">
        <v>30</v>
      </c>
      <c r="F42" s="66" t="s">
        <v>31</v>
      </c>
      <c r="J42" s="67"/>
    </row>
    <row r="43" spans="1:254" s="126" customFormat="1" ht="12.75" customHeight="1">
      <c r="A43" s="149" t="s">
        <v>62</v>
      </c>
      <c r="B43" s="149"/>
      <c r="C43" s="149"/>
      <c r="D43" s="149"/>
      <c r="E43" s="149"/>
      <c r="F43" s="149"/>
      <c r="G43" s="124"/>
      <c r="H43" s="124"/>
      <c r="I43" s="124"/>
      <c r="J43" s="125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124"/>
      <c r="AN43" s="124"/>
      <c r="AO43" s="124"/>
      <c r="AP43" s="124"/>
      <c r="AQ43" s="124"/>
      <c r="AR43" s="124"/>
      <c r="AS43" s="124"/>
      <c r="AT43" s="124"/>
      <c r="AU43" s="124"/>
      <c r="AV43" s="124"/>
      <c r="AW43" s="124"/>
      <c r="AX43" s="124"/>
      <c r="AY43" s="124"/>
      <c r="AZ43" s="124"/>
      <c r="BA43" s="124"/>
      <c r="BB43" s="124"/>
      <c r="BC43" s="124"/>
      <c r="BD43" s="124"/>
      <c r="BE43" s="124"/>
      <c r="BF43" s="124"/>
      <c r="BG43" s="124"/>
      <c r="BH43" s="124"/>
      <c r="BI43" s="124"/>
      <c r="BJ43" s="124"/>
      <c r="BK43" s="124"/>
      <c r="BL43" s="124"/>
      <c r="BM43" s="124"/>
      <c r="BN43" s="124"/>
      <c r="BO43" s="124"/>
      <c r="BP43" s="124"/>
      <c r="BQ43" s="124"/>
      <c r="BR43" s="124"/>
      <c r="BS43" s="124"/>
      <c r="BT43" s="124"/>
      <c r="BU43" s="124"/>
      <c r="BV43" s="124"/>
      <c r="BW43" s="124"/>
      <c r="BX43" s="124"/>
      <c r="BY43" s="124"/>
      <c r="BZ43" s="124"/>
      <c r="CA43" s="124"/>
      <c r="CB43" s="124"/>
      <c r="CC43" s="124"/>
      <c r="CD43" s="124"/>
      <c r="CE43" s="124"/>
      <c r="CF43" s="124"/>
      <c r="CG43" s="124"/>
      <c r="CH43" s="124"/>
      <c r="CI43" s="124"/>
      <c r="CJ43" s="124"/>
      <c r="CK43" s="124"/>
      <c r="CL43" s="124"/>
      <c r="CM43" s="124"/>
      <c r="CN43" s="124"/>
      <c r="CO43" s="124"/>
      <c r="CP43" s="124"/>
      <c r="CQ43" s="124"/>
      <c r="CR43" s="124"/>
      <c r="CS43" s="124"/>
      <c r="CT43" s="124"/>
      <c r="CU43" s="124"/>
      <c r="CV43" s="124"/>
      <c r="CW43" s="124"/>
      <c r="CX43" s="124"/>
      <c r="CY43" s="124"/>
      <c r="CZ43" s="124"/>
      <c r="DA43" s="124"/>
      <c r="DB43" s="124"/>
      <c r="DC43" s="124"/>
      <c r="DD43" s="124"/>
      <c r="DE43" s="124"/>
      <c r="DF43" s="124"/>
      <c r="DG43" s="124"/>
      <c r="DH43" s="124"/>
      <c r="DI43" s="124"/>
      <c r="DJ43" s="124"/>
      <c r="DK43" s="124"/>
      <c r="DL43" s="124"/>
      <c r="DM43" s="124"/>
      <c r="DN43" s="124"/>
      <c r="DO43" s="124"/>
      <c r="DP43" s="124"/>
      <c r="DQ43" s="124"/>
      <c r="DR43" s="124"/>
      <c r="DS43" s="124"/>
      <c r="DT43" s="124"/>
      <c r="DU43" s="124"/>
      <c r="DV43" s="124"/>
      <c r="DW43" s="124"/>
      <c r="DX43" s="124"/>
      <c r="DY43" s="124"/>
      <c r="DZ43" s="124"/>
      <c r="EA43" s="124"/>
      <c r="EB43" s="124"/>
      <c r="EC43" s="124"/>
      <c r="ED43" s="124"/>
      <c r="EE43" s="124"/>
      <c r="EF43" s="124"/>
      <c r="EG43" s="124"/>
      <c r="EH43" s="124"/>
      <c r="EI43" s="124"/>
      <c r="EJ43" s="124"/>
      <c r="EK43" s="124"/>
      <c r="EL43" s="124"/>
      <c r="EM43" s="124"/>
      <c r="EN43" s="124"/>
      <c r="EO43" s="124"/>
      <c r="EP43" s="124"/>
      <c r="EQ43" s="124"/>
      <c r="ER43" s="124"/>
      <c r="ES43" s="124"/>
      <c r="ET43" s="124"/>
      <c r="EU43" s="124"/>
      <c r="EV43" s="124"/>
      <c r="EW43" s="124"/>
      <c r="EX43" s="124"/>
      <c r="EY43" s="124"/>
      <c r="EZ43" s="124"/>
      <c r="FA43" s="124"/>
      <c r="FB43" s="124"/>
      <c r="FC43" s="124"/>
      <c r="FD43" s="124"/>
      <c r="FE43" s="124"/>
      <c r="FF43" s="124"/>
      <c r="FG43" s="124"/>
      <c r="FH43" s="124"/>
      <c r="FI43" s="124"/>
      <c r="FJ43" s="124"/>
      <c r="FK43" s="124"/>
      <c r="FL43" s="124"/>
      <c r="FM43" s="124"/>
      <c r="FN43" s="124"/>
      <c r="FO43" s="124"/>
      <c r="FP43" s="124"/>
      <c r="FQ43" s="124"/>
      <c r="FR43" s="124"/>
      <c r="FS43" s="124"/>
      <c r="FT43" s="124"/>
      <c r="FU43" s="124"/>
      <c r="FV43" s="124"/>
      <c r="FW43" s="124"/>
      <c r="FX43" s="124"/>
      <c r="FY43" s="124"/>
      <c r="FZ43" s="124"/>
      <c r="GA43" s="124"/>
      <c r="GB43" s="124"/>
      <c r="GC43" s="124"/>
      <c r="GD43" s="124"/>
      <c r="GE43" s="124"/>
      <c r="GF43" s="124"/>
      <c r="GG43" s="124"/>
      <c r="GH43" s="124"/>
      <c r="GI43" s="124"/>
      <c r="GJ43" s="124"/>
      <c r="GK43" s="124"/>
      <c r="GL43" s="124"/>
      <c r="GM43" s="124"/>
      <c r="GN43" s="124"/>
      <c r="GO43" s="124"/>
      <c r="GP43" s="124"/>
      <c r="GQ43" s="124"/>
      <c r="GR43" s="124"/>
      <c r="GS43" s="124"/>
      <c r="GT43" s="124"/>
      <c r="GU43" s="124"/>
      <c r="GV43" s="124"/>
      <c r="GW43" s="124"/>
      <c r="GX43" s="124"/>
      <c r="GY43" s="124"/>
      <c r="GZ43" s="124"/>
      <c r="HA43" s="124"/>
      <c r="HB43" s="124"/>
      <c r="HC43" s="124"/>
      <c r="HD43" s="124"/>
      <c r="HE43" s="124"/>
      <c r="HF43" s="124"/>
      <c r="HG43" s="124"/>
      <c r="HH43" s="124"/>
      <c r="HI43" s="124"/>
      <c r="HJ43" s="124"/>
      <c r="HK43" s="124"/>
      <c r="HL43" s="124"/>
      <c r="HM43" s="124"/>
      <c r="HN43" s="124"/>
      <c r="HO43" s="124"/>
      <c r="HP43" s="124"/>
      <c r="HQ43" s="124"/>
      <c r="HR43" s="124"/>
      <c r="HS43" s="124"/>
      <c r="HT43" s="124"/>
      <c r="HU43" s="124"/>
      <c r="HV43" s="124"/>
      <c r="HW43" s="124"/>
      <c r="HX43" s="124"/>
      <c r="HY43" s="124"/>
      <c r="HZ43" s="124"/>
      <c r="IA43" s="124"/>
      <c r="IB43" s="124"/>
      <c r="IC43" s="124"/>
      <c r="ID43" s="124"/>
      <c r="IE43" s="124"/>
      <c r="IF43" s="124"/>
      <c r="IG43" s="124"/>
      <c r="IH43" s="124"/>
      <c r="II43" s="124"/>
      <c r="IJ43" s="124"/>
      <c r="IK43" s="124"/>
      <c r="IL43" s="124"/>
      <c r="IM43" s="124"/>
      <c r="IN43" s="124"/>
      <c r="IO43" s="124"/>
      <c r="IP43" s="124"/>
      <c r="IQ43" s="124"/>
      <c r="IR43" s="124"/>
      <c r="IS43" s="124"/>
      <c r="IT43" s="124"/>
    </row>
    <row r="44" spans="1:254" s="126" customFormat="1" ht="12.75" customHeight="1">
      <c r="A44" s="27" t="s">
        <v>63</v>
      </c>
      <c r="B44" s="28" t="s">
        <v>46</v>
      </c>
      <c r="C44" s="127">
        <v>200</v>
      </c>
      <c r="D44" s="128" t="s">
        <v>64</v>
      </c>
      <c r="E44" s="31">
        <v>1800</v>
      </c>
      <c r="F44" s="31">
        <f t="shared" ref="F44:F48" si="2">(C44*E44)</f>
        <v>360000</v>
      </c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  <c r="AP44" s="124"/>
      <c r="AQ44" s="124"/>
      <c r="AR44" s="124"/>
      <c r="AS44" s="124"/>
      <c r="AT44" s="124"/>
      <c r="AU44" s="124"/>
      <c r="AV44" s="124"/>
      <c r="AW44" s="124"/>
      <c r="AX44" s="124"/>
      <c r="AY44" s="124"/>
      <c r="AZ44" s="124"/>
      <c r="BA44" s="124"/>
      <c r="BB44" s="124"/>
      <c r="BC44" s="124"/>
      <c r="BD44" s="124"/>
      <c r="BE44" s="124"/>
      <c r="BF44" s="124"/>
      <c r="BG44" s="124"/>
      <c r="BH44" s="124"/>
      <c r="BI44" s="124"/>
      <c r="BJ44" s="124"/>
      <c r="BK44" s="124"/>
      <c r="BL44" s="124"/>
      <c r="BM44" s="124"/>
      <c r="BN44" s="124"/>
      <c r="BO44" s="124"/>
      <c r="BP44" s="124"/>
      <c r="BQ44" s="124"/>
      <c r="BR44" s="124"/>
      <c r="BS44" s="124"/>
      <c r="BT44" s="124"/>
      <c r="BU44" s="124"/>
      <c r="BV44" s="124"/>
      <c r="BW44" s="124"/>
      <c r="BX44" s="124"/>
      <c r="BY44" s="124"/>
      <c r="BZ44" s="124"/>
      <c r="CA44" s="124"/>
      <c r="CB44" s="124"/>
      <c r="CC44" s="124"/>
      <c r="CD44" s="124"/>
      <c r="CE44" s="124"/>
      <c r="CF44" s="124"/>
      <c r="CG44" s="124"/>
      <c r="CH44" s="124"/>
      <c r="CI44" s="124"/>
      <c r="CJ44" s="124"/>
      <c r="CK44" s="124"/>
      <c r="CL44" s="124"/>
      <c r="CM44" s="124"/>
      <c r="CN44" s="124"/>
      <c r="CO44" s="124"/>
      <c r="CP44" s="124"/>
      <c r="CQ44" s="124"/>
      <c r="CR44" s="124"/>
      <c r="CS44" s="124"/>
      <c r="CT44" s="124"/>
      <c r="CU44" s="124"/>
      <c r="CV44" s="124"/>
      <c r="CW44" s="124"/>
      <c r="CX44" s="124"/>
      <c r="CY44" s="124"/>
      <c r="CZ44" s="124"/>
      <c r="DA44" s="124"/>
      <c r="DB44" s="124"/>
      <c r="DC44" s="124"/>
      <c r="DD44" s="124"/>
      <c r="DE44" s="124"/>
      <c r="DF44" s="124"/>
      <c r="DG44" s="124"/>
      <c r="DH44" s="124"/>
      <c r="DI44" s="124"/>
      <c r="DJ44" s="124"/>
      <c r="DK44" s="124"/>
      <c r="DL44" s="124"/>
      <c r="DM44" s="124"/>
      <c r="DN44" s="124"/>
      <c r="DO44" s="124"/>
      <c r="DP44" s="124"/>
      <c r="DQ44" s="124"/>
      <c r="DR44" s="124"/>
      <c r="DS44" s="124"/>
      <c r="DT44" s="124"/>
      <c r="DU44" s="124"/>
      <c r="DV44" s="124"/>
      <c r="DW44" s="124"/>
      <c r="DX44" s="124"/>
      <c r="DY44" s="124"/>
      <c r="DZ44" s="124"/>
      <c r="EA44" s="124"/>
      <c r="EB44" s="124"/>
      <c r="EC44" s="124"/>
      <c r="ED44" s="124"/>
      <c r="EE44" s="124"/>
      <c r="EF44" s="124"/>
      <c r="EG44" s="124"/>
      <c r="EH44" s="124"/>
      <c r="EI44" s="124"/>
      <c r="EJ44" s="124"/>
      <c r="EK44" s="124"/>
      <c r="EL44" s="124"/>
      <c r="EM44" s="124"/>
      <c r="EN44" s="124"/>
      <c r="EO44" s="124"/>
      <c r="EP44" s="124"/>
      <c r="EQ44" s="124"/>
      <c r="ER44" s="124"/>
      <c r="ES44" s="124"/>
      <c r="ET44" s="124"/>
      <c r="EU44" s="124"/>
      <c r="EV44" s="124"/>
      <c r="EW44" s="124"/>
      <c r="EX44" s="124"/>
      <c r="EY44" s="124"/>
      <c r="EZ44" s="124"/>
      <c r="FA44" s="124"/>
      <c r="FB44" s="124"/>
      <c r="FC44" s="124"/>
      <c r="FD44" s="124"/>
      <c r="FE44" s="124"/>
      <c r="FF44" s="124"/>
      <c r="FG44" s="124"/>
      <c r="FH44" s="124"/>
      <c r="FI44" s="124"/>
      <c r="FJ44" s="124"/>
      <c r="FK44" s="124"/>
      <c r="FL44" s="124"/>
      <c r="FM44" s="124"/>
      <c r="FN44" s="124"/>
      <c r="FO44" s="124"/>
      <c r="FP44" s="124"/>
      <c r="FQ44" s="124"/>
      <c r="FR44" s="124"/>
      <c r="FS44" s="124"/>
      <c r="FT44" s="124"/>
      <c r="FU44" s="124"/>
      <c r="FV44" s="124"/>
      <c r="FW44" s="124"/>
      <c r="FX44" s="124"/>
      <c r="FY44" s="124"/>
      <c r="FZ44" s="124"/>
      <c r="GA44" s="124"/>
      <c r="GB44" s="124"/>
      <c r="GC44" s="124"/>
      <c r="GD44" s="124"/>
      <c r="GE44" s="124"/>
      <c r="GF44" s="124"/>
      <c r="GG44" s="124"/>
      <c r="GH44" s="124"/>
      <c r="GI44" s="124"/>
      <c r="GJ44" s="124"/>
      <c r="GK44" s="124"/>
      <c r="GL44" s="124"/>
      <c r="GM44" s="124"/>
      <c r="GN44" s="124"/>
      <c r="GO44" s="124"/>
      <c r="GP44" s="124"/>
      <c r="GQ44" s="124"/>
      <c r="GR44" s="124"/>
      <c r="GS44" s="124"/>
      <c r="GT44" s="124"/>
      <c r="GU44" s="124"/>
      <c r="GV44" s="124"/>
      <c r="GW44" s="124"/>
      <c r="GX44" s="124"/>
      <c r="GY44" s="124"/>
      <c r="GZ44" s="124"/>
      <c r="HA44" s="124"/>
      <c r="HB44" s="124"/>
      <c r="HC44" s="124"/>
      <c r="HD44" s="124"/>
      <c r="HE44" s="124"/>
      <c r="HF44" s="124"/>
      <c r="HG44" s="124"/>
      <c r="HH44" s="124"/>
      <c r="HI44" s="124"/>
      <c r="HJ44" s="124"/>
      <c r="HK44" s="124"/>
      <c r="HL44" s="124"/>
      <c r="HM44" s="124"/>
      <c r="HN44" s="124"/>
      <c r="HO44" s="124"/>
      <c r="HP44" s="124"/>
      <c r="HQ44" s="124"/>
      <c r="HR44" s="124"/>
      <c r="HS44" s="124"/>
      <c r="HT44" s="124"/>
      <c r="HU44" s="124"/>
      <c r="HV44" s="124"/>
      <c r="HW44" s="124"/>
      <c r="HX44" s="124"/>
      <c r="HY44" s="124"/>
      <c r="HZ44" s="124"/>
      <c r="IA44" s="124"/>
      <c r="IB44" s="124"/>
      <c r="IC44" s="124"/>
      <c r="ID44" s="124"/>
      <c r="IE44" s="124"/>
      <c r="IF44" s="124"/>
      <c r="IG44" s="124"/>
      <c r="IH44" s="124"/>
      <c r="II44" s="124"/>
      <c r="IJ44" s="124"/>
      <c r="IK44" s="124"/>
      <c r="IL44" s="124"/>
      <c r="IM44" s="124"/>
      <c r="IN44" s="124"/>
      <c r="IO44" s="124"/>
      <c r="IP44" s="124"/>
      <c r="IQ44" s="124"/>
      <c r="IR44" s="124"/>
      <c r="IS44" s="124"/>
      <c r="IT44" s="124"/>
    </row>
    <row r="45" spans="1:254" s="126" customFormat="1" ht="12.75" customHeight="1">
      <c r="A45" s="27" t="s">
        <v>65</v>
      </c>
      <c r="B45" s="28" t="s">
        <v>66</v>
      </c>
      <c r="C45" s="127">
        <v>4</v>
      </c>
      <c r="D45" s="128" t="s">
        <v>40</v>
      </c>
      <c r="E45" s="31">
        <v>10150</v>
      </c>
      <c r="F45" s="31">
        <f t="shared" si="2"/>
        <v>40600</v>
      </c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4"/>
      <c r="AF45" s="124"/>
      <c r="AG45" s="124"/>
      <c r="AH45" s="124"/>
      <c r="AI45" s="124"/>
      <c r="AJ45" s="124"/>
      <c r="AK45" s="124"/>
      <c r="AL45" s="124"/>
      <c r="AM45" s="124"/>
      <c r="AN45" s="124"/>
      <c r="AO45" s="124"/>
      <c r="AP45" s="124"/>
      <c r="AQ45" s="124"/>
      <c r="AR45" s="124"/>
      <c r="AS45" s="124"/>
      <c r="AT45" s="124"/>
      <c r="AU45" s="124"/>
      <c r="AV45" s="124"/>
      <c r="AW45" s="124"/>
      <c r="AX45" s="124"/>
      <c r="AY45" s="124"/>
      <c r="AZ45" s="124"/>
      <c r="BA45" s="124"/>
      <c r="BB45" s="124"/>
      <c r="BC45" s="124"/>
      <c r="BD45" s="124"/>
      <c r="BE45" s="124"/>
      <c r="BF45" s="124"/>
      <c r="BG45" s="124"/>
      <c r="BH45" s="124"/>
      <c r="BI45" s="124"/>
      <c r="BJ45" s="124"/>
      <c r="BK45" s="124"/>
      <c r="BL45" s="124"/>
      <c r="BM45" s="124"/>
      <c r="BN45" s="124"/>
      <c r="BO45" s="124"/>
      <c r="BP45" s="124"/>
      <c r="BQ45" s="124"/>
      <c r="BR45" s="124"/>
      <c r="BS45" s="124"/>
      <c r="BT45" s="124"/>
      <c r="BU45" s="124"/>
      <c r="BV45" s="124"/>
      <c r="BW45" s="124"/>
      <c r="BX45" s="124"/>
      <c r="BY45" s="124"/>
      <c r="BZ45" s="124"/>
      <c r="CA45" s="124"/>
      <c r="CB45" s="124"/>
      <c r="CC45" s="124"/>
      <c r="CD45" s="124"/>
      <c r="CE45" s="124"/>
      <c r="CF45" s="124"/>
      <c r="CG45" s="124"/>
      <c r="CH45" s="124"/>
      <c r="CI45" s="124"/>
      <c r="CJ45" s="124"/>
      <c r="CK45" s="124"/>
      <c r="CL45" s="124"/>
      <c r="CM45" s="124"/>
      <c r="CN45" s="124"/>
      <c r="CO45" s="124"/>
      <c r="CP45" s="124"/>
      <c r="CQ45" s="124"/>
      <c r="CR45" s="124"/>
      <c r="CS45" s="124"/>
      <c r="CT45" s="124"/>
      <c r="CU45" s="124"/>
      <c r="CV45" s="124"/>
      <c r="CW45" s="124"/>
      <c r="CX45" s="124"/>
      <c r="CY45" s="124"/>
      <c r="CZ45" s="124"/>
      <c r="DA45" s="124"/>
      <c r="DB45" s="124"/>
      <c r="DC45" s="124"/>
      <c r="DD45" s="124"/>
      <c r="DE45" s="124"/>
      <c r="DF45" s="124"/>
      <c r="DG45" s="124"/>
      <c r="DH45" s="124"/>
      <c r="DI45" s="124"/>
      <c r="DJ45" s="124"/>
      <c r="DK45" s="124"/>
      <c r="DL45" s="124"/>
      <c r="DM45" s="124"/>
      <c r="DN45" s="124"/>
      <c r="DO45" s="124"/>
      <c r="DP45" s="124"/>
      <c r="DQ45" s="124"/>
      <c r="DR45" s="124"/>
      <c r="DS45" s="124"/>
      <c r="DT45" s="124"/>
      <c r="DU45" s="124"/>
      <c r="DV45" s="124"/>
      <c r="DW45" s="124"/>
      <c r="DX45" s="124"/>
      <c r="DY45" s="124"/>
      <c r="DZ45" s="124"/>
      <c r="EA45" s="124"/>
      <c r="EB45" s="124"/>
      <c r="EC45" s="124"/>
      <c r="ED45" s="124"/>
      <c r="EE45" s="124"/>
      <c r="EF45" s="124"/>
      <c r="EG45" s="124"/>
      <c r="EH45" s="124"/>
      <c r="EI45" s="124"/>
      <c r="EJ45" s="124"/>
      <c r="EK45" s="124"/>
      <c r="EL45" s="124"/>
      <c r="EM45" s="124"/>
      <c r="EN45" s="124"/>
      <c r="EO45" s="124"/>
      <c r="EP45" s="124"/>
      <c r="EQ45" s="124"/>
      <c r="ER45" s="124"/>
      <c r="ES45" s="124"/>
      <c r="ET45" s="124"/>
      <c r="EU45" s="124"/>
      <c r="EV45" s="124"/>
      <c r="EW45" s="124"/>
      <c r="EX45" s="124"/>
      <c r="EY45" s="124"/>
      <c r="EZ45" s="124"/>
      <c r="FA45" s="124"/>
      <c r="FB45" s="124"/>
      <c r="FC45" s="124"/>
      <c r="FD45" s="124"/>
      <c r="FE45" s="124"/>
      <c r="FF45" s="124"/>
      <c r="FG45" s="124"/>
      <c r="FH45" s="124"/>
      <c r="FI45" s="124"/>
      <c r="FJ45" s="124"/>
      <c r="FK45" s="124"/>
      <c r="FL45" s="124"/>
      <c r="FM45" s="124"/>
      <c r="FN45" s="124"/>
      <c r="FO45" s="124"/>
      <c r="FP45" s="124"/>
      <c r="FQ45" s="124"/>
      <c r="FR45" s="124"/>
      <c r="FS45" s="124"/>
      <c r="FT45" s="124"/>
      <c r="FU45" s="124"/>
      <c r="FV45" s="124"/>
      <c r="FW45" s="124"/>
      <c r="FX45" s="124"/>
      <c r="FY45" s="124"/>
      <c r="FZ45" s="124"/>
      <c r="GA45" s="124"/>
      <c r="GB45" s="124"/>
      <c r="GC45" s="124"/>
      <c r="GD45" s="124"/>
      <c r="GE45" s="124"/>
      <c r="GF45" s="124"/>
      <c r="GG45" s="124"/>
      <c r="GH45" s="124"/>
      <c r="GI45" s="124"/>
      <c r="GJ45" s="124"/>
      <c r="GK45" s="124"/>
      <c r="GL45" s="124"/>
      <c r="GM45" s="124"/>
      <c r="GN45" s="124"/>
      <c r="GO45" s="124"/>
      <c r="GP45" s="124"/>
      <c r="GQ45" s="124"/>
      <c r="GR45" s="124"/>
      <c r="GS45" s="124"/>
      <c r="GT45" s="124"/>
      <c r="GU45" s="124"/>
      <c r="GV45" s="124"/>
      <c r="GW45" s="124"/>
      <c r="GX45" s="124"/>
      <c r="GY45" s="124"/>
      <c r="GZ45" s="124"/>
      <c r="HA45" s="124"/>
      <c r="HB45" s="124"/>
      <c r="HC45" s="124"/>
      <c r="HD45" s="124"/>
      <c r="HE45" s="124"/>
      <c r="HF45" s="124"/>
      <c r="HG45" s="124"/>
      <c r="HH45" s="124"/>
      <c r="HI45" s="124"/>
      <c r="HJ45" s="124"/>
      <c r="HK45" s="124"/>
      <c r="HL45" s="124"/>
      <c r="HM45" s="124"/>
      <c r="HN45" s="124"/>
      <c r="HO45" s="124"/>
      <c r="HP45" s="124"/>
      <c r="HQ45" s="124"/>
      <c r="HR45" s="124"/>
      <c r="HS45" s="124"/>
      <c r="HT45" s="124"/>
      <c r="HU45" s="124"/>
      <c r="HV45" s="124"/>
      <c r="HW45" s="124"/>
      <c r="HX45" s="124"/>
      <c r="HY45" s="124"/>
      <c r="HZ45" s="124"/>
      <c r="IA45" s="124"/>
      <c r="IB45" s="124"/>
      <c r="IC45" s="124"/>
      <c r="ID45" s="124"/>
      <c r="IE45" s="124"/>
      <c r="IF45" s="124"/>
      <c r="IG45" s="124"/>
      <c r="IH45" s="124"/>
      <c r="II45" s="124"/>
      <c r="IJ45" s="124"/>
      <c r="IK45" s="124"/>
      <c r="IL45" s="124"/>
      <c r="IM45" s="124"/>
      <c r="IN45" s="124"/>
      <c r="IO45" s="124"/>
      <c r="IP45" s="124"/>
      <c r="IQ45" s="124"/>
      <c r="IR45" s="124"/>
      <c r="IS45" s="124"/>
      <c r="IT45" s="124"/>
    </row>
    <row r="46" spans="1:254" s="126" customFormat="1" ht="12.75" customHeight="1">
      <c r="A46" s="27" t="s">
        <v>67</v>
      </c>
      <c r="B46" s="28" t="s">
        <v>66</v>
      </c>
      <c r="C46" s="127">
        <v>2</v>
      </c>
      <c r="D46" s="128" t="s">
        <v>68</v>
      </c>
      <c r="E46" s="31">
        <v>8940</v>
      </c>
      <c r="F46" s="31">
        <f t="shared" si="2"/>
        <v>17880</v>
      </c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  <c r="AE46" s="124"/>
      <c r="AF46" s="124"/>
      <c r="AG46" s="124"/>
      <c r="AH46" s="124"/>
      <c r="AI46" s="124"/>
      <c r="AJ46" s="124"/>
      <c r="AK46" s="124"/>
      <c r="AL46" s="124"/>
      <c r="AM46" s="124"/>
      <c r="AN46" s="124"/>
      <c r="AO46" s="124"/>
      <c r="AP46" s="124"/>
      <c r="AQ46" s="124"/>
      <c r="AR46" s="124"/>
      <c r="AS46" s="124"/>
      <c r="AT46" s="124"/>
      <c r="AU46" s="124"/>
      <c r="AV46" s="124"/>
      <c r="AW46" s="124"/>
      <c r="AX46" s="124"/>
      <c r="AY46" s="124"/>
      <c r="AZ46" s="124"/>
      <c r="BA46" s="124"/>
      <c r="BB46" s="124"/>
      <c r="BC46" s="124"/>
      <c r="BD46" s="124"/>
      <c r="BE46" s="124"/>
      <c r="BF46" s="124"/>
      <c r="BG46" s="124"/>
      <c r="BH46" s="124"/>
      <c r="BI46" s="124"/>
      <c r="BJ46" s="124"/>
      <c r="BK46" s="124"/>
      <c r="BL46" s="124"/>
      <c r="BM46" s="124"/>
      <c r="BN46" s="124"/>
      <c r="BO46" s="124"/>
      <c r="BP46" s="124"/>
      <c r="BQ46" s="124"/>
      <c r="BR46" s="124"/>
      <c r="BS46" s="124"/>
      <c r="BT46" s="124"/>
      <c r="BU46" s="124"/>
      <c r="BV46" s="124"/>
      <c r="BW46" s="124"/>
      <c r="BX46" s="124"/>
      <c r="BY46" s="124"/>
      <c r="BZ46" s="124"/>
      <c r="CA46" s="124"/>
      <c r="CB46" s="124"/>
      <c r="CC46" s="124"/>
      <c r="CD46" s="124"/>
      <c r="CE46" s="124"/>
      <c r="CF46" s="124"/>
      <c r="CG46" s="124"/>
      <c r="CH46" s="124"/>
      <c r="CI46" s="124"/>
      <c r="CJ46" s="124"/>
      <c r="CK46" s="124"/>
      <c r="CL46" s="124"/>
      <c r="CM46" s="124"/>
      <c r="CN46" s="124"/>
      <c r="CO46" s="124"/>
      <c r="CP46" s="124"/>
      <c r="CQ46" s="124"/>
      <c r="CR46" s="124"/>
      <c r="CS46" s="124"/>
      <c r="CT46" s="124"/>
      <c r="CU46" s="124"/>
      <c r="CV46" s="124"/>
      <c r="CW46" s="124"/>
      <c r="CX46" s="124"/>
      <c r="CY46" s="124"/>
      <c r="CZ46" s="124"/>
      <c r="DA46" s="124"/>
      <c r="DB46" s="124"/>
      <c r="DC46" s="124"/>
      <c r="DD46" s="124"/>
      <c r="DE46" s="124"/>
      <c r="DF46" s="124"/>
      <c r="DG46" s="124"/>
      <c r="DH46" s="124"/>
      <c r="DI46" s="124"/>
      <c r="DJ46" s="124"/>
      <c r="DK46" s="124"/>
      <c r="DL46" s="124"/>
      <c r="DM46" s="124"/>
      <c r="DN46" s="124"/>
      <c r="DO46" s="124"/>
      <c r="DP46" s="124"/>
      <c r="DQ46" s="124"/>
      <c r="DR46" s="124"/>
      <c r="DS46" s="124"/>
      <c r="DT46" s="124"/>
      <c r="DU46" s="124"/>
      <c r="DV46" s="124"/>
      <c r="DW46" s="124"/>
      <c r="DX46" s="124"/>
      <c r="DY46" s="124"/>
      <c r="DZ46" s="124"/>
      <c r="EA46" s="124"/>
      <c r="EB46" s="124"/>
      <c r="EC46" s="124"/>
      <c r="ED46" s="124"/>
      <c r="EE46" s="124"/>
      <c r="EF46" s="124"/>
      <c r="EG46" s="124"/>
      <c r="EH46" s="124"/>
      <c r="EI46" s="124"/>
      <c r="EJ46" s="124"/>
      <c r="EK46" s="124"/>
      <c r="EL46" s="124"/>
      <c r="EM46" s="124"/>
      <c r="EN46" s="124"/>
      <c r="EO46" s="124"/>
      <c r="EP46" s="124"/>
      <c r="EQ46" s="124"/>
      <c r="ER46" s="124"/>
      <c r="ES46" s="124"/>
      <c r="ET46" s="124"/>
      <c r="EU46" s="124"/>
      <c r="EV46" s="124"/>
      <c r="EW46" s="124"/>
      <c r="EX46" s="124"/>
      <c r="EY46" s="124"/>
      <c r="EZ46" s="124"/>
      <c r="FA46" s="124"/>
      <c r="FB46" s="124"/>
      <c r="FC46" s="124"/>
      <c r="FD46" s="124"/>
      <c r="FE46" s="124"/>
      <c r="FF46" s="124"/>
      <c r="FG46" s="124"/>
      <c r="FH46" s="124"/>
      <c r="FI46" s="124"/>
      <c r="FJ46" s="124"/>
      <c r="FK46" s="124"/>
      <c r="FL46" s="124"/>
      <c r="FM46" s="124"/>
      <c r="FN46" s="124"/>
      <c r="FO46" s="124"/>
      <c r="FP46" s="124"/>
      <c r="FQ46" s="124"/>
      <c r="FR46" s="124"/>
      <c r="FS46" s="124"/>
      <c r="FT46" s="124"/>
      <c r="FU46" s="124"/>
      <c r="FV46" s="124"/>
      <c r="FW46" s="124"/>
      <c r="FX46" s="124"/>
      <c r="FY46" s="124"/>
      <c r="FZ46" s="124"/>
      <c r="GA46" s="124"/>
      <c r="GB46" s="124"/>
      <c r="GC46" s="124"/>
      <c r="GD46" s="124"/>
      <c r="GE46" s="124"/>
      <c r="GF46" s="124"/>
      <c r="GG46" s="124"/>
      <c r="GH46" s="124"/>
      <c r="GI46" s="124"/>
      <c r="GJ46" s="124"/>
      <c r="GK46" s="124"/>
      <c r="GL46" s="124"/>
      <c r="GM46" s="124"/>
      <c r="GN46" s="124"/>
      <c r="GO46" s="124"/>
      <c r="GP46" s="124"/>
      <c r="GQ46" s="124"/>
      <c r="GR46" s="124"/>
      <c r="GS46" s="124"/>
      <c r="GT46" s="124"/>
      <c r="GU46" s="124"/>
      <c r="GV46" s="124"/>
      <c r="GW46" s="124"/>
      <c r="GX46" s="124"/>
      <c r="GY46" s="124"/>
      <c r="GZ46" s="124"/>
      <c r="HA46" s="124"/>
      <c r="HB46" s="124"/>
      <c r="HC46" s="124"/>
      <c r="HD46" s="124"/>
      <c r="HE46" s="124"/>
      <c r="HF46" s="124"/>
      <c r="HG46" s="124"/>
      <c r="HH46" s="124"/>
      <c r="HI46" s="124"/>
      <c r="HJ46" s="124"/>
      <c r="HK46" s="124"/>
      <c r="HL46" s="124"/>
      <c r="HM46" s="124"/>
      <c r="HN46" s="124"/>
      <c r="HO46" s="124"/>
      <c r="HP46" s="124"/>
      <c r="HQ46" s="124"/>
      <c r="HR46" s="124"/>
      <c r="HS46" s="124"/>
      <c r="HT46" s="124"/>
      <c r="HU46" s="124"/>
      <c r="HV46" s="124"/>
      <c r="HW46" s="124"/>
      <c r="HX46" s="124"/>
      <c r="HY46" s="124"/>
      <c r="HZ46" s="124"/>
      <c r="IA46" s="124"/>
      <c r="IB46" s="124"/>
      <c r="IC46" s="124"/>
      <c r="ID46" s="124"/>
      <c r="IE46" s="124"/>
      <c r="IF46" s="124"/>
      <c r="IG46" s="124"/>
      <c r="IH46" s="124"/>
      <c r="II46" s="124"/>
      <c r="IJ46" s="124"/>
      <c r="IK46" s="124"/>
      <c r="IL46" s="124"/>
      <c r="IM46" s="124"/>
      <c r="IN46" s="124"/>
      <c r="IO46" s="124"/>
      <c r="IP46" s="124"/>
      <c r="IQ46" s="124"/>
      <c r="IR46" s="124"/>
      <c r="IS46" s="124"/>
      <c r="IT46" s="124"/>
    </row>
    <row r="47" spans="1:254" s="126" customFormat="1" ht="12.75" customHeight="1">
      <c r="A47" s="27" t="s">
        <v>69</v>
      </c>
      <c r="B47" s="28" t="s">
        <v>66</v>
      </c>
      <c r="C47" s="127">
        <v>2</v>
      </c>
      <c r="D47" s="128" t="s">
        <v>70</v>
      </c>
      <c r="E47" s="31">
        <v>6250</v>
      </c>
      <c r="F47" s="31">
        <f t="shared" si="2"/>
        <v>12500</v>
      </c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  <c r="AE47" s="124"/>
      <c r="AF47" s="124"/>
      <c r="AG47" s="124"/>
      <c r="AH47" s="124"/>
      <c r="AI47" s="124"/>
      <c r="AJ47" s="124"/>
      <c r="AK47" s="124"/>
      <c r="AL47" s="124"/>
      <c r="AM47" s="124"/>
      <c r="AN47" s="124"/>
      <c r="AO47" s="124"/>
      <c r="AP47" s="124"/>
      <c r="AQ47" s="124"/>
      <c r="AR47" s="124"/>
      <c r="AS47" s="124"/>
      <c r="AT47" s="124"/>
      <c r="AU47" s="124"/>
      <c r="AV47" s="124"/>
      <c r="AW47" s="124"/>
      <c r="AX47" s="124"/>
      <c r="AY47" s="124"/>
      <c r="AZ47" s="124"/>
      <c r="BA47" s="124"/>
      <c r="BB47" s="124"/>
      <c r="BC47" s="124"/>
      <c r="BD47" s="124"/>
      <c r="BE47" s="124"/>
      <c r="BF47" s="124"/>
      <c r="BG47" s="124"/>
      <c r="BH47" s="124"/>
      <c r="BI47" s="124"/>
      <c r="BJ47" s="124"/>
      <c r="BK47" s="124"/>
      <c r="BL47" s="124"/>
      <c r="BM47" s="124"/>
      <c r="BN47" s="124"/>
      <c r="BO47" s="124"/>
      <c r="BP47" s="124"/>
      <c r="BQ47" s="124"/>
      <c r="BR47" s="124"/>
      <c r="BS47" s="124"/>
      <c r="BT47" s="124"/>
      <c r="BU47" s="124"/>
      <c r="BV47" s="124"/>
      <c r="BW47" s="124"/>
      <c r="BX47" s="124"/>
      <c r="BY47" s="124"/>
      <c r="BZ47" s="124"/>
      <c r="CA47" s="124"/>
      <c r="CB47" s="124"/>
      <c r="CC47" s="124"/>
      <c r="CD47" s="124"/>
      <c r="CE47" s="124"/>
      <c r="CF47" s="124"/>
      <c r="CG47" s="124"/>
      <c r="CH47" s="124"/>
      <c r="CI47" s="124"/>
      <c r="CJ47" s="124"/>
      <c r="CK47" s="124"/>
      <c r="CL47" s="124"/>
      <c r="CM47" s="124"/>
      <c r="CN47" s="124"/>
      <c r="CO47" s="124"/>
      <c r="CP47" s="124"/>
      <c r="CQ47" s="124"/>
      <c r="CR47" s="124"/>
      <c r="CS47" s="124"/>
      <c r="CT47" s="124"/>
      <c r="CU47" s="124"/>
      <c r="CV47" s="124"/>
      <c r="CW47" s="124"/>
      <c r="CX47" s="124"/>
      <c r="CY47" s="124"/>
      <c r="CZ47" s="124"/>
      <c r="DA47" s="124"/>
      <c r="DB47" s="124"/>
      <c r="DC47" s="124"/>
      <c r="DD47" s="124"/>
      <c r="DE47" s="124"/>
      <c r="DF47" s="124"/>
      <c r="DG47" s="124"/>
      <c r="DH47" s="124"/>
      <c r="DI47" s="124"/>
      <c r="DJ47" s="124"/>
      <c r="DK47" s="124"/>
      <c r="DL47" s="124"/>
      <c r="DM47" s="124"/>
      <c r="DN47" s="124"/>
      <c r="DO47" s="124"/>
      <c r="DP47" s="124"/>
      <c r="DQ47" s="124"/>
      <c r="DR47" s="124"/>
      <c r="DS47" s="124"/>
      <c r="DT47" s="124"/>
      <c r="DU47" s="124"/>
      <c r="DV47" s="124"/>
      <c r="DW47" s="124"/>
      <c r="DX47" s="124"/>
      <c r="DY47" s="124"/>
      <c r="DZ47" s="124"/>
      <c r="EA47" s="124"/>
      <c r="EB47" s="124"/>
      <c r="EC47" s="124"/>
      <c r="ED47" s="124"/>
      <c r="EE47" s="124"/>
      <c r="EF47" s="124"/>
      <c r="EG47" s="124"/>
      <c r="EH47" s="124"/>
      <c r="EI47" s="124"/>
      <c r="EJ47" s="124"/>
      <c r="EK47" s="124"/>
      <c r="EL47" s="124"/>
      <c r="EM47" s="124"/>
      <c r="EN47" s="124"/>
      <c r="EO47" s="124"/>
      <c r="EP47" s="124"/>
      <c r="EQ47" s="124"/>
      <c r="ER47" s="124"/>
      <c r="ES47" s="124"/>
      <c r="ET47" s="124"/>
      <c r="EU47" s="124"/>
      <c r="EV47" s="124"/>
      <c r="EW47" s="124"/>
      <c r="EX47" s="124"/>
      <c r="EY47" s="124"/>
      <c r="EZ47" s="124"/>
      <c r="FA47" s="124"/>
      <c r="FB47" s="124"/>
      <c r="FC47" s="124"/>
      <c r="FD47" s="124"/>
      <c r="FE47" s="124"/>
      <c r="FF47" s="124"/>
      <c r="FG47" s="124"/>
      <c r="FH47" s="124"/>
      <c r="FI47" s="124"/>
      <c r="FJ47" s="124"/>
      <c r="FK47" s="124"/>
      <c r="FL47" s="124"/>
      <c r="FM47" s="124"/>
      <c r="FN47" s="124"/>
      <c r="FO47" s="124"/>
      <c r="FP47" s="124"/>
      <c r="FQ47" s="124"/>
      <c r="FR47" s="124"/>
      <c r="FS47" s="124"/>
      <c r="FT47" s="124"/>
      <c r="FU47" s="124"/>
      <c r="FV47" s="124"/>
      <c r="FW47" s="124"/>
      <c r="FX47" s="124"/>
      <c r="FY47" s="124"/>
      <c r="FZ47" s="124"/>
      <c r="GA47" s="124"/>
      <c r="GB47" s="124"/>
      <c r="GC47" s="124"/>
      <c r="GD47" s="124"/>
      <c r="GE47" s="124"/>
      <c r="GF47" s="124"/>
      <c r="GG47" s="124"/>
      <c r="GH47" s="124"/>
      <c r="GI47" s="124"/>
      <c r="GJ47" s="124"/>
      <c r="GK47" s="124"/>
      <c r="GL47" s="124"/>
      <c r="GM47" s="124"/>
      <c r="GN47" s="124"/>
      <c r="GO47" s="124"/>
      <c r="GP47" s="124"/>
      <c r="GQ47" s="124"/>
      <c r="GR47" s="124"/>
      <c r="GS47" s="124"/>
      <c r="GT47" s="124"/>
      <c r="GU47" s="124"/>
      <c r="GV47" s="124"/>
      <c r="GW47" s="124"/>
      <c r="GX47" s="124"/>
      <c r="GY47" s="124"/>
      <c r="GZ47" s="124"/>
      <c r="HA47" s="124"/>
      <c r="HB47" s="124"/>
      <c r="HC47" s="124"/>
      <c r="HD47" s="124"/>
      <c r="HE47" s="124"/>
      <c r="HF47" s="124"/>
      <c r="HG47" s="124"/>
      <c r="HH47" s="124"/>
      <c r="HI47" s="124"/>
      <c r="HJ47" s="124"/>
      <c r="HK47" s="124"/>
      <c r="HL47" s="124"/>
      <c r="HM47" s="124"/>
      <c r="HN47" s="124"/>
      <c r="HO47" s="124"/>
      <c r="HP47" s="124"/>
      <c r="HQ47" s="124"/>
      <c r="HR47" s="124"/>
      <c r="HS47" s="124"/>
      <c r="HT47" s="124"/>
      <c r="HU47" s="124"/>
      <c r="HV47" s="124"/>
      <c r="HW47" s="124"/>
      <c r="HX47" s="124"/>
      <c r="HY47" s="124"/>
      <c r="HZ47" s="124"/>
      <c r="IA47" s="124"/>
      <c r="IB47" s="124"/>
      <c r="IC47" s="124"/>
      <c r="ID47" s="124"/>
      <c r="IE47" s="124"/>
      <c r="IF47" s="124"/>
      <c r="IG47" s="124"/>
      <c r="IH47" s="124"/>
      <c r="II47" s="124"/>
      <c r="IJ47" s="124"/>
      <c r="IK47" s="124"/>
      <c r="IL47" s="124"/>
      <c r="IM47" s="124"/>
      <c r="IN47" s="124"/>
      <c r="IO47" s="124"/>
      <c r="IP47" s="124"/>
      <c r="IQ47" s="124"/>
      <c r="IR47" s="124"/>
      <c r="IS47" s="124"/>
      <c r="IT47" s="124"/>
    </row>
    <row r="48" spans="1:254" s="126" customFormat="1" ht="12.75" customHeight="1">
      <c r="A48" s="27" t="s">
        <v>71</v>
      </c>
      <c r="B48" s="28" t="s">
        <v>66</v>
      </c>
      <c r="C48" s="127">
        <v>4</v>
      </c>
      <c r="D48" s="128" t="s">
        <v>68</v>
      </c>
      <c r="E48" s="31">
        <v>13600</v>
      </c>
      <c r="F48" s="31">
        <f t="shared" si="2"/>
        <v>54400</v>
      </c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4"/>
      <c r="AL48" s="124"/>
      <c r="AM48" s="124"/>
      <c r="AN48" s="124"/>
      <c r="AO48" s="124"/>
      <c r="AP48" s="124"/>
      <c r="AQ48" s="124"/>
      <c r="AR48" s="124"/>
      <c r="AS48" s="124"/>
      <c r="AT48" s="124"/>
      <c r="AU48" s="124"/>
      <c r="AV48" s="124"/>
      <c r="AW48" s="124"/>
      <c r="AX48" s="124"/>
      <c r="AY48" s="124"/>
      <c r="AZ48" s="124"/>
      <c r="BA48" s="124"/>
      <c r="BB48" s="124"/>
      <c r="BC48" s="124"/>
      <c r="BD48" s="124"/>
      <c r="BE48" s="124"/>
      <c r="BF48" s="124"/>
      <c r="BG48" s="124"/>
      <c r="BH48" s="124"/>
      <c r="BI48" s="124"/>
      <c r="BJ48" s="124"/>
      <c r="BK48" s="124"/>
      <c r="BL48" s="124"/>
      <c r="BM48" s="124"/>
      <c r="BN48" s="124"/>
      <c r="BO48" s="124"/>
      <c r="BP48" s="124"/>
      <c r="BQ48" s="124"/>
      <c r="BR48" s="124"/>
      <c r="BS48" s="124"/>
      <c r="BT48" s="124"/>
      <c r="BU48" s="124"/>
      <c r="BV48" s="124"/>
      <c r="BW48" s="124"/>
      <c r="BX48" s="124"/>
      <c r="BY48" s="124"/>
      <c r="BZ48" s="124"/>
      <c r="CA48" s="124"/>
      <c r="CB48" s="124"/>
      <c r="CC48" s="124"/>
      <c r="CD48" s="124"/>
      <c r="CE48" s="124"/>
      <c r="CF48" s="124"/>
      <c r="CG48" s="124"/>
      <c r="CH48" s="124"/>
      <c r="CI48" s="124"/>
      <c r="CJ48" s="124"/>
      <c r="CK48" s="124"/>
      <c r="CL48" s="124"/>
      <c r="CM48" s="124"/>
      <c r="CN48" s="124"/>
      <c r="CO48" s="124"/>
      <c r="CP48" s="124"/>
      <c r="CQ48" s="124"/>
      <c r="CR48" s="124"/>
      <c r="CS48" s="124"/>
      <c r="CT48" s="124"/>
      <c r="CU48" s="124"/>
      <c r="CV48" s="124"/>
      <c r="CW48" s="124"/>
      <c r="CX48" s="124"/>
      <c r="CY48" s="124"/>
      <c r="CZ48" s="124"/>
      <c r="DA48" s="124"/>
      <c r="DB48" s="124"/>
      <c r="DC48" s="124"/>
      <c r="DD48" s="124"/>
      <c r="DE48" s="124"/>
      <c r="DF48" s="124"/>
      <c r="DG48" s="124"/>
      <c r="DH48" s="124"/>
      <c r="DI48" s="124"/>
      <c r="DJ48" s="124"/>
      <c r="DK48" s="124"/>
      <c r="DL48" s="124"/>
      <c r="DM48" s="124"/>
      <c r="DN48" s="124"/>
      <c r="DO48" s="124"/>
      <c r="DP48" s="124"/>
      <c r="DQ48" s="124"/>
      <c r="DR48" s="124"/>
      <c r="DS48" s="124"/>
      <c r="DT48" s="124"/>
      <c r="DU48" s="124"/>
      <c r="DV48" s="124"/>
      <c r="DW48" s="124"/>
      <c r="DX48" s="124"/>
      <c r="DY48" s="124"/>
      <c r="DZ48" s="124"/>
      <c r="EA48" s="124"/>
      <c r="EB48" s="124"/>
      <c r="EC48" s="124"/>
      <c r="ED48" s="124"/>
      <c r="EE48" s="124"/>
      <c r="EF48" s="124"/>
      <c r="EG48" s="124"/>
      <c r="EH48" s="124"/>
      <c r="EI48" s="124"/>
      <c r="EJ48" s="124"/>
      <c r="EK48" s="124"/>
      <c r="EL48" s="124"/>
      <c r="EM48" s="124"/>
      <c r="EN48" s="124"/>
      <c r="EO48" s="124"/>
      <c r="EP48" s="124"/>
      <c r="EQ48" s="124"/>
      <c r="ER48" s="124"/>
      <c r="ES48" s="124"/>
      <c r="ET48" s="124"/>
      <c r="EU48" s="124"/>
      <c r="EV48" s="124"/>
      <c r="EW48" s="124"/>
      <c r="EX48" s="124"/>
      <c r="EY48" s="124"/>
      <c r="EZ48" s="124"/>
      <c r="FA48" s="124"/>
      <c r="FB48" s="124"/>
      <c r="FC48" s="124"/>
      <c r="FD48" s="124"/>
      <c r="FE48" s="124"/>
      <c r="FF48" s="124"/>
      <c r="FG48" s="124"/>
      <c r="FH48" s="124"/>
      <c r="FI48" s="124"/>
      <c r="FJ48" s="124"/>
      <c r="FK48" s="124"/>
      <c r="FL48" s="124"/>
      <c r="FM48" s="124"/>
      <c r="FN48" s="124"/>
      <c r="FO48" s="124"/>
      <c r="FP48" s="124"/>
      <c r="FQ48" s="124"/>
      <c r="FR48" s="124"/>
      <c r="FS48" s="124"/>
      <c r="FT48" s="124"/>
      <c r="FU48" s="124"/>
      <c r="FV48" s="124"/>
      <c r="FW48" s="124"/>
      <c r="FX48" s="124"/>
      <c r="FY48" s="124"/>
      <c r="FZ48" s="124"/>
      <c r="GA48" s="124"/>
      <c r="GB48" s="124"/>
      <c r="GC48" s="124"/>
      <c r="GD48" s="124"/>
      <c r="GE48" s="124"/>
      <c r="GF48" s="124"/>
      <c r="GG48" s="124"/>
      <c r="GH48" s="124"/>
      <c r="GI48" s="124"/>
      <c r="GJ48" s="124"/>
      <c r="GK48" s="124"/>
      <c r="GL48" s="124"/>
      <c r="GM48" s="124"/>
      <c r="GN48" s="124"/>
      <c r="GO48" s="124"/>
      <c r="GP48" s="124"/>
      <c r="GQ48" s="124"/>
      <c r="GR48" s="124"/>
      <c r="GS48" s="124"/>
      <c r="GT48" s="124"/>
      <c r="GU48" s="124"/>
      <c r="GV48" s="124"/>
      <c r="GW48" s="124"/>
      <c r="GX48" s="124"/>
      <c r="GY48" s="124"/>
      <c r="GZ48" s="124"/>
      <c r="HA48" s="124"/>
      <c r="HB48" s="124"/>
      <c r="HC48" s="124"/>
      <c r="HD48" s="124"/>
      <c r="HE48" s="124"/>
      <c r="HF48" s="124"/>
      <c r="HG48" s="124"/>
      <c r="HH48" s="124"/>
      <c r="HI48" s="124"/>
      <c r="HJ48" s="124"/>
      <c r="HK48" s="124"/>
      <c r="HL48" s="124"/>
      <c r="HM48" s="124"/>
      <c r="HN48" s="124"/>
      <c r="HO48" s="124"/>
      <c r="HP48" s="124"/>
      <c r="HQ48" s="124"/>
      <c r="HR48" s="124"/>
      <c r="HS48" s="124"/>
      <c r="HT48" s="124"/>
      <c r="HU48" s="124"/>
      <c r="HV48" s="124"/>
      <c r="HW48" s="124"/>
      <c r="HX48" s="124"/>
      <c r="HY48" s="124"/>
      <c r="HZ48" s="124"/>
      <c r="IA48" s="124"/>
      <c r="IB48" s="124"/>
      <c r="IC48" s="124"/>
      <c r="ID48" s="124"/>
      <c r="IE48" s="124"/>
      <c r="IF48" s="124"/>
      <c r="IG48" s="124"/>
      <c r="IH48" s="124"/>
      <c r="II48" s="124"/>
      <c r="IJ48" s="124"/>
      <c r="IK48" s="124"/>
      <c r="IL48" s="124"/>
      <c r="IM48" s="124"/>
      <c r="IN48" s="124"/>
      <c r="IO48" s="124"/>
      <c r="IP48" s="124"/>
      <c r="IQ48" s="124"/>
      <c r="IR48" s="124"/>
      <c r="IS48" s="124"/>
      <c r="IT48" s="124"/>
    </row>
    <row r="49" spans="1:254" s="126" customFormat="1" ht="12.75" customHeight="1">
      <c r="A49" s="149" t="s">
        <v>72</v>
      </c>
      <c r="B49" s="149"/>
      <c r="C49" s="149"/>
      <c r="D49" s="149"/>
      <c r="E49" s="149"/>
      <c r="F49" s="149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  <c r="AE49" s="124"/>
      <c r="AF49" s="124"/>
      <c r="AG49" s="124"/>
      <c r="AH49" s="124"/>
      <c r="AI49" s="124"/>
      <c r="AJ49" s="124"/>
      <c r="AK49" s="124"/>
      <c r="AL49" s="124"/>
      <c r="AM49" s="124"/>
      <c r="AN49" s="124"/>
      <c r="AO49" s="124"/>
      <c r="AP49" s="124"/>
      <c r="AQ49" s="124"/>
      <c r="AR49" s="124"/>
      <c r="AS49" s="124"/>
      <c r="AT49" s="124"/>
      <c r="AU49" s="124"/>
      <c r="AV49" s="124"/>
      <c r="AW49" s="124"/>
      <c r="AX49" s="124"/>
      <c r="AY49" s="124"/>
      <c r="AZ49" s="124"/>
      <c r="BA49" s="124"/>
      <c r="BB49" s="124"/>
      <c r="BC49" s="124"/>
      <c r="BD49" s="124"/>
      <c r="BE49" s="124"/>
      <c r="BF49" s="124"/>
      <c r="BG49" s="124"/>
      <c r="BH49" s="124"/>
      <c r="BI49" s="124"/>
      <c r="BJ49" s="124"/>
      <c r="BK49" s="124"/>
      <c r="BL49" s="124"/>
      <c r="BM49" s="124"/>
      <c r="BN49" s="124"/>
      <c r="BO49" s="124"/>
      <c r="BP49" s="124"/>
      <c r="BQ49" s="124"/>
      <c r="BR49" s="124"/>
      <c r="BS49" s="124"/>
      <c r="BT49" s="124"/>
      <c r="BU49" s="124"/>
      <c r="BV49" s="124"/>
      <c r="BW49" s="124"/>
      <c r="BX49" s="124"/>
      <c r="BY49" s="124"/>
      <c r="BZ49" s="124"/>
      <c r="CA49" s="124"/>
      <c r="CB49" s="124"/>
      <c r="CC49" s="124"/>
      <c r="CD49" s="124"/>
      <c r="CE49" s="124"/>
      <c r="CF49" s="124"/>
      <c r="CG49" s="124"/>
      <c r="CH49" s="124"/>
      <c r="CI49" s="124"/>
      <c r="CJ49" s="124"/>
      <c r="CK49" s="124"/>
      <c r="CL49" s="124"/>
      <c r="CM49" s="124"/>
      <c r="CN49" s="124"/>
      <c r="CO49" s="124"/>
      <c r="CP49" s="124"/>
      <c r="CQ49" s="124"/>
      <c r="CR49" s="124"/>
      <c r="CS49" s="124"/>
      <c r="CT49" s="124"/>
      <c r="CU49" s="124"/>
      <c r="CV49" s="124"/>
      <c r="CW49" s="124"/>
      <c r="CX49" s="124"/>
      <c r="CY49" s="124"/>
      <c r="CZ49" s="124"/>
      <c r="DA49" s="124"/>
      <c r="DB49" s="124"/>
      <c r="DC49" s="124"/>
      <c r="DD49" s="124"/>
      <c r="DE49" s="124"/>
      <c r="DF49" s="124"/>
      <c r="DG49" s="124"/>
      <c r="DH49" s="124"/>
      <c r="DI49" s="124"/>
      <c r="DJ49" s="124"/>
      <c r="DK49" s="124"/>
      <c r="DL49" s="124"/>
      <c r="DM49" s="124"/>
      <c r="DN49" s="124"/>
      <c r="DO49" s="124"/>
      <c r="DP49" s="124"/>
      <c r="DQ49" s="124"/>
      <c r="DR49" s="124"/>
      <c r="DS49" s="124"/>
      <c r="DT49" s="124"/>
      <c r="DU49" s="124"/>
      <c r="DV49" s="124"/>
      <c r="DW49" s="124"/>
      <c r="DX49" s="124"/>
      <c r="DY49" s="124"/>
      <c r="DZ49" s="124"/>
      <c r="EA49" s="124"/>
      <c r="EB49" s="124"/>
      <c r="EC49" s="124"/>
      <c r="ED49" s="124"/>
      <c r="EE49" s="124"/>
      <c r="EF49" s="124"/>
      <c r="EG49" s="124"/>
      <c r="EH49" s="124"/>
      <c r="EI49" s="124"/>
      <c r="EJ49" s="124"/>
      <c r="EK49" s="124"/>
      <c r="EL49" s="124"/>
      <c r="EM49" s="124"/>
      <c r="EN49" s="124"/>
      <c r="EO49" s="124"/>
      <c r="EP49" s="124"/>
      <c r="EQ49" s="124"/>
      <c r="ER49" s="124"/>
      <c r="ES49" s="124"/>
      <c r="ET49" s="124"/>
      <c r="EU49" s="124"/>
      <c r="EV49" s="124"/>
      <c r="EW49" s="124"/>
      <c r="EX49" s="124"/>
      <c r="EY49" s="124"/>
      <c r="EZ49" s="124"/>
      <c r="FA49" s="124"/>
      <c r="FB49" s="124"/>
      <c r="FC49" s="124"/>
      <c r="FD49" s="124"/>
      <c r="FE49" s="124"/>
      <c r="FF49" s="124"/>
      <c r="FG49" s="124"/>
      <c r="FH49" s="124"/>
      <c r="FI49" s="124"/>
      <c r="FJ49" s="124"/>
      <c r="FK49" s="124"/>
      <c r="FL49" s="124"/>
      <c r="FM49" s="124"/>
      <c r="FN49" s="124"/>
      <c r="FO49" s="124"/>
      <c r="FP49" s="124"/>
      <c r="FQ49" s="124"/>
      <c r="FR49" s="124"/>
      <c r="FS49" s="124"/>
      <c r="FT49" s="124"/>
      <c r="FU49" s="124"/>
      <c r="FV49" s="124"/>
      <c r="FW49" s="124"/>
      <c r="FX49" s="124"/>
      <c r="FY49" s="124"/>
      <c r="FZ49" s="124"/>
      <c r="GA49" s="124"/>
      <c r="GB49" s="124"/>
      <c r="GC49" s="124"/>
      <c r="GD49" s="124"/>
      <c r="GE49" s="124"/>
      <c r="GF49" s="124"/>
      <c r="GG49" s="124"/>
      <c r="GH49" s="124"/>
      <c r="GI49" s="124"/>
      <c r="GJ49" s="124"/>
      <c r="GK49" s="124"/>
      <c r="GL49" s="124"/>
      <c r="GM49" s="124"/>
      <c r="GN49" s="124"/>
      <c r="GO49" s="124"/>
      <c r="GP49" s="124"/>
      <c r="GQ49" s="124"/>
      <c r="GR49" s="124"/>
      <c r="GS49" s="124"/>
      <c r="GT49" s="124"/>
      <c r="GU49" s="124"/>
      <c r="GV49" s="124"/>
      <c r="GW49" s="124"/>
      <c r="GX49" s="124"/>
      <c r="GY49" s="124"/>
      <c r="GZ49" s="124"/>
      <c r="HA49" s="124"/>
      <c r="HB49" s="124"/>
      <c r="HC49" s="124"/>
      <c r="HD49" s="124"/>
      <c r="HE49" s="124"/>
      <c r="HF49" s="124"/>
      <c r="HG49" s="124"/>
      <c r="HH49" s="124"/>
      <c r="HI49" s="124"/>
      <c r="HJ49" s="124"/>
      <c r="HK49" s="124"/>
      <c r="HL49" s="124"/>
      <c r="HM49" s="124"/>
      <c r="HN49" s="124"/>
      <c r="HO49" s="124"/>
      <c r="HP49" s="124"/>
      <c r="HQ49" s="124"/>
      <c r="HR49" s="124"/>
      <c r="HS49" s="124"/>
      <c r="HT49" s="124"/>
      <c r="HU49" s="124"/>
      <c r="HV49" s="124"/>
      <c r="HW49" s="124"/>
      <c r="HX49" s="124"/>
      <c r="HY49" s="124"/>
      <c r="HZ49" s="124"/>
      <c r="IA49" s="124"/>
      <c r="IB49" s="124"/>
      <c r="IC49" s="124"/>
      <c r="ID49" s="124"/>
      <c r="IE49" s="124"/>
      <c r="IF49" s="124"/>
      <c r="IG49" s="124"/>
      <c r="IH49" s="124"/>
      <c r="II49" s="124"/>
      <c r="IJ49" s="124"/>
      <c r="IK49" s="124"/>
      <c r="IL49" s="124"/>
      <c r="IM49" s="124"/>
      <c r="IN49" s="124"/>
      <c r="IO49" s="124"/>
      <c r="IP49" s="124"/>
      <c r="IQ49" s="124"/>
      <c r="IR49" s="124"/>
      <c r="IS49" s="124"/>
      <c r="IT49" s="124"/>
    </row>
    <row r="50" spans="1:254" s="126" customFormat="1" ht="12.75" customHeight="1">
      <c r="A50" s="27" t="s">
        <v>73</v>
      </c>
      <c r="B50" s="28" t="s">
        <v>66</v>
      </c>
      <c r="C50" s="35">
        <v>3.5</v>
      </c>
      <c r="D50" s="27" t="s">
        <v>74</v>
      </c>
      <c r="E50" s="31">
        <v>21580</v>
      </c>
      <c r="F50" s="31">
        <f>E50*C50</f>
        <v>75530</v>
      </c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  <c r="AE50" s="124"/>
      <c r="AF50" s="124"/>
      <c r="AG50" s="124"/>
      <c r="AH50" s="124"/>
      <c r="AI50" s="124"/>
      <c r="AJ50" s="124"/>
      <c r="AK50" s="124"/>
      <c r="AL50" s="124"/>
      <c r="AM50" s="124"/>
      <c r="AN50" s="124"/>
      <c r="AO50" s="124"/>
      <c r="AP50" s="124"/>
      <c r="AQ50" s="124"/>
      <c r="AR50" s="124"/>
      <c r="AS50" s="124"/>
      <c r="AT50" s="124"/>
      <c r="AU50" s="124"/>
      <c r="AV50" s="124"/>
      <c r="AW50" s="124"/>
      <c r="AX50" s="124"/>
      <c r="AY50" s="124"/>
      <c r="AZ50" s="124"/>
      <c r="BA50" s="124"/>
      <c r="BB50" s="124"/>
      <c r="BC50" s="124"/>
      <c r="BD50" s="124"/>
      <c r="BE50" s="124"/>
      <c r="BF50" s="124"/>
      <c r="BG50" s="124"/>
      <c r="BH50" s="124"/>
      <c r="BI50" s="124"/>
      <c r="BJ50" s="124"/>
      <c r="BK50" s="124"/>
      <c r="BL50" s="124"/>
      <c r="BM50" s="124"/>
      <c r="BN50" s="124"/>
      <c r="BO50" s="124"/>
      <c r="BP50" s="124"/>
      <c r="BQ50" s="124"/>
      <c r="BR50" s="124"/>
      <c r="BS50" s="124"/>
      <c r="BT50" s="124"/>
      <c r="BU50" s="124"/>
      <c r="BV50" s="124"/>
      <c r="BW50" s="124"/>
      <c r="BX50" s="124"/>
      <c r="BY50" s="124"/>
      <c r="BZ50" s="124"/>
      <c r="CA50" s="124"/>
      <c r="CB50" s="124"/>
      <c r="CC50" s="124"/>
      <c r="CD50" s="124"/>
      <c r="CE50" s="124"/>
      <c r="CF50" s="124"/>
      <c r="CG50" s="124"/>
      <c r="CH50" s="124"/>
      <c r="CI50" s="124"/>
      <c r="CJ50" s="124"/>
      <c r="CK50" s="124"/>
      <c r="CL50" s="124"/>
      <c r="CM50" s="124"/>
      <c r="CN50" s="124"/>
      <c r="CO50" s="124"/>
      <c r="CP50" s="124"/>
      <c r="CQ50" s="124"/>
      <c r="CR50" s="124"/>
      <c r="CS50" s="124"/>
      <c r="CT50" s="124"/>
      <c r="CU50" s="124"/>
      <c r="CV50" s="124"/>
      <c r="CW50" s="124"/>
      <c r="CX50" s="124"/>
      <c r="CY50" s="124"/>
      <c r="CZ50" s="124"/>
      <c r="DA50" s="124"/>
      <c r="DB50" s="124"/>
      <c r="DC50" s="124"/>
      <c r="DD50" s="124"/>
      <c r="DE50" s="124"/>
      <c r="DF50" s="124"/>
      <c r="DG50" s="124"/>
      <c r="DH50" s="124"/>
      <c r="DI50" s="124"/>
      <c r="DJ50" s="124"/>
      <c r="DK50" s="124"/>
      <c r="DL50" s="124"/>
      <c r="DM50" s="124"/>
      <c r="DN50" s="124"/>
      <c r="DO50" s="124"/>
      <c r="DP50" s="124"/>
      <c r="DQ50" s="124"/>
      <c r="DR50" s="124"/>
      <c r="DS50" s="124"/>
      <c r="DT50" s="124"/>
      <c r="DU50" s="124"/>
      <c r="DV50" s="124"/>
      <c r="DW50" s="124"/>
      <c r="DX50" s="124"/>
      <c r="DY50" s="124"/>
      <c r="DZ50" s="124"/>
      <c r="EA50" s="124"/>
      <c r="EB50" s="124"/>
      <c r="EC50" s="124"/>
      <c r="ED50" s="124"/>
      <c r="EE50" s="124"/>
      <c r="EF50" s="124"/>
      <c r="EG50" s="124"/>
      <c r="EH50" s="124"/>
      <c r="EI50" s="124"/>
      <c r="EJ50" s="124"/>
      <c r="EK50" s="124"/>
      <c r="EL50" s="124"/>
      <c r="EM50" s="124"/>
      <c r="EN50" s="124"/>
      <c r="EO50" s="124"/>
      <c r="EP50" s="124"/>
      <c r="EQ50" s="124"/>
      <c r="ER50" s="124"/>
      <c r="ES50" s="124"/>
      <c r="ET50" s="124"/>
      <c r="EU50" s="124"/>
      <c r="EV50" s="124"/>
      <c r="EW50" s="124"/>
      <c r="EX50" s="124"/>
      <c r="EY50" s="124"/>
      <c r="EZ50" s="124"/>
      <c r="FA50" s="124"/>
      <c r="FB50" s="124"/>
      <c r="FC50" s="124"/>
      <c r="FD50" s="124"/>
      <c r="FE50" s="124"/>
      <c r="FF50" s="124"/>
      <c r="FG50" s="124"/>
      <c r="FH50" s="124"/>
      <c r="FI50" s="124"/>
      <c r="FJ50" s="124"/>
      <c r="FK50" s="124"/>
      <c r="FL50" s="124"/>
      <c r="FM50" s="124"/>
      <c r="FN50" s="124"/>
      <c r="FO50" s="124"/>
      <c r="FP50" s="124"/>
      <c r="FQ50" s="124"/>
      <c r="FR50" s="124"/>
      <c r="FS50" s="124"/>
      <c r="FT50" s="124"/>
      <c r="FU50" s="124"/>
      <c r="FV50" s="124"/>
      <c r="FW50" s="124"/>
      <c r="FX50" s="124"/>
      <c r="FY50" s="124"/>
      <c r="FZ50" s="124"/>
      <c r="GA50" s="124"/>
      <c r="GB50" s="124"/>
      <c r="GC50" s="124"/>
      <c r="GD50" s="124"/>
      <c r="GE50" s="124"/>
      <c r="GF50" s="124"/>
      <c r="GG50" s="124"/>
      <c r="GH50" s="124"/>
      <c r="GI50" s="124"/>
      <c r="GJ50" s="124"/>
      <c r="GK50" s="124"/>
      <c r="GL50" s="124"/>
      <c r="GM50" s="124"/>
      <c r="GN50" s="124"/>
      <c r="GO50" s="124"/>
      <c r="GP50" s="124"/>
      <c r="GQ50" s="124"/>
      <c r="GR50" s="124"/>
      <c r="GS50" s="124"/>
      <c r="GT50" s="124"/>
      <c r="GU50" s="124"/>
      <c r="GV50" s="124"/>
      <c r="GW50" s="124"/>
      <c r="GX50" s="124"/>
      <c r="GY50" s="124"/>
      <c r="GZ50" s="124"/>
      <c r="HA50" s="124"/>
      <c r="HB50" s="124"/>
      <c r="HC50" s="124"/>
      <c r="HD50" s="124"/>
      <c r="HE50" s="124"/>
      <c r="HF50" s="124"/>
      <c r="HG50" s="124"/>
      <c r="HH50" s="124"/>
      <c r="HI50" s="124"/>
      <c r="HJ50" s="124"/>
      <c r="HK50" s="124"/>
      <c r="HL50" s="124"/>
      <c r="HM50" s="124"/>
      <c r="HN50" s="124"/>
      <c r="HO50" s="124"/>
      <c r="HP50" s="124"/>
      <c r="HQ50" s="124"/>
      <c r="HR50" s="124"/>
      <c r="HS50" s="124"/>
      <c r="HT50" s="124"/>
      <c r="HU50" s="124"/>
      <c r="HV50" s="124"/>
      <c r="HW50" s="124"/>
      <c r="HX50" s="124"/>
      <c r="HY50" s="124"/>
      <c r="HZ50" s="124"/>
      <c r="IA50" s="124"/>
      <c r="IB50" s="124"/>
      <c r="IC50" s="124"/>
      <c r="ID50" s="124"/>
      <c r="IE50" s="124"/>
      <c r="IF50" s="124"/>
      <c r="IG50" s="124"/>
      <c r="IH50" s="124"/>
      <c r="II50" s="124"/>
      <c r="IJ50" s="124"/>
      <c r="IK50" s="124"/>
      <c r="IL50" s="124"/>
      <c r="IM50" s="124"/>
      <c r="IN50" s="124"/>
      <c r="IO50" s="124"/>
      <c r="IP50" s="124"/>
      <c r="IQ50" s="124"/>
      <c r="IR50" s="124"/>
      <c r="IS50" s="124"/>
      <c r="IT50" s="124"/>
    </row>
    <row r="51" spans="1:254" s="126" customFormat="1" ht="12.75" customHeight="1">
      <c r="A51" s="129" t="s">
        <v>75</v>
      </c>
      <c r="B51" s="130"/>
      <c r="C51" s="130"/>
      <c r="D51" s="130"/>
      <c r="E51" s="130"/>
      <c r="F51" s="131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  <c r="AE51" s="124"/>
      <c r="AF51" s="124"/>
      <c r="AG51" s="124"/>
      <c r="AH51" s="124"/>
      <c r="AI51" s="124"/>
      <c r="AJ51" s="124"/>
      <c r="AK51" s="124"/>
      <c r="AL51" s="124"/>
      <c r="AM51" s="124"/>
      <c r="AN51" s="124"/>
      <c r="AO51" s="124"/>
      <c r="AP51" s="124"/>
      <c r="AQ51" s="124"/>
      <c r="AR51" s="124"/>
      <c r="AS51" s="124"/>
      <c r="AT51" s="124"/>
      <c r="AU51" s="124"/>
      <c r="AV51" s="124"/>
      <c r="AW51" s="124"/>
      <c r="AX51" s="124"/>
      <c r="AY51" s="124"/>
      <c r="AZ51" s="124"/>
      <c r="BA51" s="124"/>
      <c r="BB51" s="124"/>
      <c r="BC51" s="124"/>
      <c r="BD51" s="124"/>
      <c r="BE51" s="124"/>
      <c r="BF51" s="124"/>
      <c r="BG51" s="124"/>
      <c r="BH51" s="124"/>
      <c r="BI51" s="124"/>
      <c r="BJ51" s="124"/>
      <c r="BK51" s="124"/>
      <c r="BL51" s="124"/>
      <c r="BM51" s="124"/>
      <c r="BN51" s="124"/>
      <c r="BO51" s="124"/>
      <c r="BP51" s="124"/>
      <c r="BQ51" s="124"/>
      <c r="BR51" s="124"/>
      <c r="BS51" s="124"/>
      <c r="BT51" s="124"/>
      <c r="BU51" s="124"/>
      <c r="BV51" s="124"/>
      <c r="BW51" s="124"/>
      <c r="BX51" s="124"/>
      <c r="BY51" s="124"/>
      <c r="BZ51" s="124"/>
      <c r="CA51" s="124"/>
      <c r="CB51" s="124"/>
      <c r="CC51" s="124"/>
      <c r="CD51" s="124"/>
      <c r="CE51" s="124"/>
      <c r="CF51" s="124"/>
      <c r="CG51" s="124"/>
      <c r="CH51" s="124"/>
      <c r="CI51" s="124"/>
      <c r="CJ51" s="124"/>
      <c r="CK51" s="124"/>
      <c r="CL51" s="124"/>
      <c r="CM51" s="124"/>
      <c r="CN51" s="124"/>
      <c r="CO51" s="124"/>
      <c r="CP51" s="124"/>
      <c r="CQ51" s="124"/>
      <c r="CR51" s="124"/>
      <c r="CS51" s="124"/>
      <c r="CT51" s="124"/>
      <c r="CU51" s="124"/>
      <c r="CV51" s="124"/>
      <c r="CW51" s="124"/>
      <c r="CX51" s="124"/>
      <c r="CY51" s="124"/>
      <c r="CZ51" s="124"/>
      <c r="DA51" s="124"/>
      <c r="DB51" s="124"/>
      <c r="DC51" s="124"/>
      <c r="DD51" s="124"/>
      <c r="DE51" s="124"/>
      <c r="DF51" s="124"/>
      <c r="DG51" s="124"/>
      <c r="DH51" s="124"/>
      <c r="DI51" s="124"/>
      <c r="DJ51" s="124"/>
      <c r="DK51" s="124"/>
      <c r="DL51" s="124"/>
      <c r="DM51" s="124"/>
      <c r="DN51" s="124"/>
      <c r="DO51" s="124"/>
      <c r="DP51" s="124"/>
      <c r="DQ51" s="124"/>
      <c r="DR51" s="124"/>
      <c r="DS51" s="124"/>
      <c r="DT51" s="124"/>
      <c r="DU51" s="124"/>
      <c r="DV51" s="124"/>
      <c r="DW51" s="124"/>
      <c r="DX51" s="124"/>
      <c r="DY51" s="124"/>
      <c r="DZ51" s="124"/>
      <c r="EA51" s="124"/>
      <c r="EB51" s="124"/>
      <c r="EC51" s="124"/>
      <c r="ED51" s="124"/>
      <c r="EE51" s="124"/>
      <c r="EF51" s="124"/>
      <c r="EG51" s="124"/>
      <c r="EH51" s="124"/>
      <c r="EI51" s="124"/>
      <c r="EJ51" s="124"/>
      <c r="EK51" s="124"/>
      <c r="EL51" s="124"/>
      <c r="EM51" s="124"/>
      <c r="EN51" s="124"/>
      <c r="EO51" s="124"/>
      <c r="EP51" s="124"/>
      <c r="EQ51" s="124"/>
      <c r="ER51" s="124"/>
      <c r="ES51" s="124"/>
      <c r="ET51" s="124"/>
      <c r="EU51" s="124"/>
      <c r="EV51" s="124"/>
      <c r="EW51" s="124"/>
      <c r="EX51" s="124"/>
      <c r="EY51" s="124"/>
      <c r="EZ51" s="124"/>
      <c r="FA51" s="124"/>
      <c r="FB51" s="124"/>
      <c r="FC51" s="124"/>
      <c r="FD51" s="124"/>
      <c r="FE51" s="124"/>
      <c r="FF51" s="124"/>
      <c r="FG51" s="124"/>
      <c r="FH51" s="124"/>
      <c r="FI51" s="124"/>
      <c r="FJ51" s="124"/>
      <c r="FK51" s="124"/>
      <c r="FL51" s="124"/>
      <c r="FM51" s="124"/>
      <c r="FN51" s="124"/>
      <c r="FO51" s="124"/>
      <c r="FP51" s="124"/>
      <c r="FQ51" s="124"/>
      <c r="FR51" s="124"/>
      <c r="FS51" s="124"/>
      <c r="FT51" s="124"/>
      <c r="FU51" s="124"/>
      <c r="FV51" s="124"/>
      <c r="FW51" s="124"/>
      <c r="FX51" s="124"/>
      <c r="FY51" s="124"/>
      <c r="FZ51" s="124"/>
      <c r="GA51" s="124"/>
      <c r="GB51" s="124"/>
      <c r="GC51" s="124"/>
      <c r="GD51" s="124"/>
      <c r="GE51" s="124"/>
      <c r="GF51" s="124"/>
      <c r="GG51" s="124"/>
      <c r="GH51" s="124"/>
      <c r="GI51" s="124"/>
      <c r="GJ51" s="124"/>
      <c r="GK51" s="124"/>
      <c r="GL51" s="124"/>
      <c r="GM51" s="124"/>
      <c r="GN51" s="124"/>
      <c r="GO51" s="124"/>
      <c r="GP51" s="124"/>
      <c r="GQ51" s="124"/>
      <c r="GR51" s="124"/>
      <c r="GS51" s="124"/>
      <c r="GT51" s="124"/>
      <c r="GU51" s="124"/>
      <c r="GV51" s="124"/>
      <c r="GW51" s="124"/>
      <c r="GX51" s="124"/>
      <c r="GY51" s="124"/>
      <c r="GZ51" s="124"/>
      <c r="HA51" s="124"/>
      <c r="HB51" s="124"/>
      <c r="HC51" s="124"/>
      <c r="HD51" s="124"/>
      <c r="HE51" s="124"/>
      <c r="HF51" s="124"/>
      <c r="HG51" s="124"/>
      <c r="HH51" s="124"/>
      <c r="HI51" s="124"/>
      <c r="HJ51" s="124"/>
      <c r="HK51" s="124"/>
      <c r="HL51" s="124"/>
      <c r="HM51" s="124"/>
      <c r="HN51" s="124"/>
      <c r="HO51" s="124"/>
      <c r="HP51" s="124"/>
      <c r="HQ51" s="124"/>
      <c r="HR51" s="124"/>
      <c r="HS51" s="124"/>
      <c r="HT51" s="124"/>
      <c r="HU51" s="124"/>
      <c r="HV51" s="124"/>
      <c r="HW51" s="124"/>
      <c r="HX51" s="124"/>
      <c r="HY51" s="124"/>
      <c r="HZ51" s="124"/>
      <c r="IA51" s="124"/>
      <c r="IB51" s="124"/>
      <c r="IC51" s="124"/>
      <c r="ID51" s="124"/>
      <c r="IE51" s="124"/>
      <c r="IF51" s="124"/>
      <c r="IG51" s="124"/>
      <c r="IH51" s="124"/>
      <c r="II51" s="124"/>
      <c r="IJ51" s="124"/>
      <c r="IK51" s="124"/>
      <c r="IL51" s="124"/>
      <c r="IM51" s="124"/>
      <c r="IN51" s="124"/>
      <c r="IO51" s="124"/>
      <c r="IP51" s="124"/>
      <c r="IQ51" s="124"/>
      <c r="IR51" s="124"/>
      <c r="IS51" s="124"/>
      <c r="IT51" s="124"/>
    </row>
    <row r="52" spans="1:254" s="126" customFormat="1" ht="12.75" customHeight="1">
      <c r="A52" s="27" t="s">
        <v>76</v>
      </c>
      <c r="B52" s="132" t="s">
        <v>66</v>
      </c>
      <c r="C52" s="132">
        <v>4</v>
      </c>
      <c r="D52" s="133" t="s">
        <v>68</v>
      </c>
      <c r="E52" s="31">
        <v>10990</v>
      </c>
      <c r="F52" s="31">
        <f>C52*E52</f>
        <v>43960</v>
      </c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/>
      <c r="AG52" s="124"/>
      <c r="AH52" s="124"/>
      <c r="AI52" s="124"/>
      <c r="AJ52" s="124"/>
      <c r="AK52" s="124"/>
      <c r="AL52" s="124"/>
      <c r="AM52" s="124"/>
      <c r="AN52" s="124"/>
      <c r="AO52" s="124"/>
      <c r="AP52" s="124"/>
      <c r="AQ52" s="124"/>
      <c r="AR52" s="124"/>
      <c r="AS52" s="124"/>
      <c r="AT52" s="124"/>
      <c r="AU52" s="124"/>
      <c r="AV52" s="124"/>
      <c r="AW52" s="124"/>
      <c r="AX52" s="124"/>
      <c r="AY52" s="124"/>
      <c r="AZ52" s="124"/>
      <c r="BA52" s="124"/>
      <c r="BB52" s="124"/>
      <c r="BC52" s="124"/>
      <c r="BD52" s="124"/>
      <c r="BE52" s="124"/>
      <c r="BF52" s="124"/>
      <c r="BG52" s="124"/>
      <c r="BH52" s="124"/>
      <c r="BI52" s="124"/>
      <c r="BJ52" s="124"/>
      <c r="BK52" s="124"/>
      <c r="BL52" s="124"/>
      <c r="BM52" s="124"/>
      <c r="BN52" s="124"/>
      <c r="BO52" s="124"/>
      <c r="BP52" s="124"/>
      <c r="BQ52" s="124"/>
      <c r="BR52" s="124"/>
      <c r="BS52" s="124"/>
      <c r="BT52" s="124"/>
      <c r="BU52" s="124"/>
      <c r="BV52" s="124"/>
      <c r="BW52" s="124"/>
      <c r="BX52" s="124"/>
      <c r="BY52" s="124"/>
      <c r="BZ52" s="124"/>
      <c r="CA52" s="124"/>
      <c r="CB52" s="124"/>
      <c r="CC52" s="124"/>
      <c r="CD52" s="124"/>
      <c r="CE52" s="124"/>
      <c r="CF52" s="124"/>
      <c r="CG52" s="124"/>
      <c r="CH52" s="124"/>
      <c r="CI52" s="124"/>
      <c r="CJ52" s="124"/>
      <c r="CK52" s="124"/>
      <c r="CL52" s="124"/>
      <c r="CM52" s="124"/>
      <c r="CN52" s="124"/>
      <c r="CO52" s="124"/>
      <c r="CP52" s="124"/>
      <c r="CQ52" s="124"/>
      <c r="CR52" s="124"/>
      <c r="CS52" s="124"/>
      <c r="CT52" s="124"/>
      <c r="CU52" s="124"/>
      <c r="CV52" s="124"/>
      <c r="CW52" s="124"/>
      <c r="CX52" s="124"/>
      <c r="CY52" s="124"/>
      <c r="CZ52" s="124"/>
      <c r="DA52" s="124"/>
      <c r="DB52" s="124"/>
      <c r="DC52" s="124"/>
      <c r="DD52" s="124"/>
      <c r="DE52" s="124"/>
      <c r="DF52" s="124"/>
      <c r="DG52" s="124"/>
      <c r="DH52" s="124"/>
      <c r="DI52" s="124"/>
      <c r="DJ52" s="124"/>
      <c r="DK52" s="124"/>
      <c r="DL52" s="124"/>
      <c r="DM52" s="124"/>
      <c r="DN52" s="124"/>
      <c r="DO52" s="124"/>
      <c r="DP52" s="124"/>
      <c r="DQ52" s="124"/>
      <c r="DR52" s="124"/>
      <c r="DS52" s="124"/>
      <c r="DT52" s="124"/>
      <c r="DU52" s="124"/>
      <c r="DV52" s="124"/>
      <c r="DW52" s="124"/>
      <c r="DX52" s="124"/>
      <c r="DY52" s="124"/>
      <c r="DZ52" s="124"/>
      <c r="EA52" s="124"/>
      <c r="EB52" s="124"/>
      <c r="EC52" s="124"/>
      <c r="ED52" s="124"/>
      <c r="EE52" s="124"/>
      <c r="EF52" s="124"/>
      <c r="EG52" s="124"/>
      <c r="EH52" s="124"/>
      <c r="EI52" s="124"/>
      <c r="EJ52" s="124"/>
      <c r="EK52" s="124"/>
      <c r="EL52" s="124"/>
      <c r="EM52" s="124"/>
      <c r="EN52" s="124"/>
      <c r="EO52" s="124"/>
      <c r="EP52" s="124"/>
      <c r="EQ52" s="124"/>
      <c r="ER52" s="124"/>
      <c r="ES52" s="124"/>
      <c r="ET52" s="124"/>
      <c r="EU52" s="124"/>
      <c r="EV52" s="124"/>
      <c r="EW52" s="124"/>
      <c r="EX52" s="124"/>
      <c r="EY52" s="124"/>
      <c r="EZ52" s="124"/>
      <c r="FA52" s="124"/>
      <c r="FB52" s="124"/>
      <c r="FC52" s="124"/>
      <c r="FD52" s="124"/>
      <c r="FE52" s="124"/>
      <c r="FF52" s="124"/>
      <c r="FG52" s="124"/>
      <c r="FH52" s="124"/>
      <c r="FI52" s="124"/>
      <c r="FJ52" s="124"/>
      <c r="FK52" s="124"/>
      <c r="FL52" s="124"/>
      <c r="FM52" s="124"/>
      <c r="FN52" s="124"/>
      <c r="FO52" s="124"/>
      <c r="FP52" s="124"/>
      <c r="FQ52" s="124"/>
      <c r="FR52" s="124"/>
      <c r="FS52" s="124"/>
      <c r="FT52" s="124"/>
      <c r="FU52" s="124"/>
      <c r="FV52" s="124"/>
      <c r="FW52" s="124"/>
      <c r="FX52" s="124"/>
      <c r="FY52" s="124"/>
      <c r="FZ52" s="124"/>
      <c r="GA52" s="124"/>
      <c r="GB52" s="124"/>
      <c r="GC52" s="124"/>
      <c r="GD52" s="124"/>
      <c r="GE52" s="124"/>
      <c r="GF52" s="124"/>
      <c r="GG52" s="124"/>
      <c r="GH52" s="124"/>
      <c r="GI52" s="124"/>
      <c r="GJ52" s="124"/>
      <c r="GK52" s="124"/>
      <c r="GL52" s="124"/>
      <c r="GM52" s="124"/>
      <c r="GN52" s="124"/>
      <c r="GO52" s="124"/>
      <c r="GP52" s="124"/>
      <c r="GQ52" s="124"/>
      <c r="GR52" s="124"/>
      <c r="GS52" s="124"/>
      <c r="GT52" s="124"/>
      <c r="GU52" s="124"/>
      <c r="GV52" s="124"/>
      <c r="GW52" s="124"/>
      <c r="GX52" s="124"/>
      <c r="GY52" s="124"/>
      <c r="GZ52" s="124"/>
      <c r="HA52" s="124"/>
      <c r="HB52" s="124"/>
      <c r="HC52" s="124"/>
      <c r="HD52" s="124"/>
      <c r="HE52" s="124"/>
      <c r="HF52" s="124"/>
      <c r="HG52" s="124"/>
      <c r="HH52" s="124"/>
      <c r="HI52" s="124"/>
      <c r="HJ52" s="124"/>
      <c r="HK52" s="124"/>
      <c r="HL52" s="124"/>
      <c r="HM52" s="124"/>
      <c r="HN52" s="124"/>
      <c r="HO52" s="124"/>
      <c r="HP52" s="124"/>
      <c r="HQ52" s="124"/>
      <c r="HR52" s="124"/>
      <c r="HS52" s="124"/>
      <c r="HT52" s="124"/>
      <c r="HU52" s="124"/>
      <c r="HV52" s="124"/>
      <c r="HW52" s="124"/>
      <c r="HX52" s="124"/>
      <c r="HY52" s="124"/>
      <c r="HZ52" s="124"/>
      <c r="IA52" s="124"/>
      <c r="IB52" s="124"/>
      <c r="IC52" s="124"/>
      <c r="ID52" s="124"/>
      <c r="IE52" s="124"/>
      <c r="IF52" s="124"/>
      <c r="IG52" s="124"/>
      <c r="IH52" s="124"/>
      <c r="II52" s="124"/>
      <c r="IJ52" s="124"/>
      <c r="IK52" s="124"/>
      <c r="IL52" s="124"/>
      <c r="IM52" s="124"/>
      <c r="IN52" s="124"/>
      <c r="IO52" s="124"/>
      <c r="IP52" s="124"/>
      <c r="IQ52" s="124"/>
      <c r="IR52" s="124"/>
      <c r="IS52" s="124"/>
      <c r="IT52" s="124"/>
    </row>
    <row r="53" spans="1:254" s="126" customFormat="1" ht="12.75" customHeight="1">
      <c r="A53" s="27" t="s">
        <v>77</v>
      </c>
      <c r="B53" s="132" t="s">
        <v>66</v>
      </c>
      <c r="C53" s="132">
        <v>1</v>
      </c>
      <c r="D53" s="133" t="s">
        <v>78</v>
      </c>
      <c r="E53" s="31">
        <v>20000</v>
      </c>
      <c r="F53" s="31">
        <f>C53*E53</f>
        <v>20000</v>
      </c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  <c r="AE53" s="124"/>
      <c r="AF53" s="124"/>
      <c r="AG53" s="124"/>
      <c r="AH53" s="124"/>
      <c r="AI53" s="124"/>
      <c r="AJ53" s="124"/>
      <c r="AK53" s="124"/>
      <c r="AL53" s="124"/>
      <c r="AM53" s="124"/>
      <c r="AN53" s="124"/>
      <c r="AO53" s="124"/>
      <c r="AP53" s="124"/>
      <c r="AQ53" s="124"/>
      <c r="AR53" s="124"/>
      <c r="AS53" s="124"/>
      <c r="AT53" s="124"/>
      <c r="AU53" s="124"/>
      <c r="AV53" s="124"/>
      <c r="AW53" s="124"/>
      <c r="AX53" s="124"/>
      <c r="AY53" s="124"/>
      <c r="AZ53" s="124"/>
      <c r="BA53" s="124"/>
      <c r="BB53" s="124"/>
      <c r="BC53" s="124"/>
      <c r="BD53" s="124"/>
      <c r="BE53" s="124"/>
      <c r="BF53" s="124"/>
      <c r="BG53" s="124"/>
      <c r="BH53" s="124"/>
      <c r="BI53" s="124"/>
      <c r="BJ53" s="124"/>
      <c r="BK53" s="124"/>
      <c r="BL53" s="124"/>
      <c r="BM53" s="124"/>
      <c r="BN53" s="124"/>
      <c r="BO53" s="124"/>
      <c r="BP53" s="124"/>
      <c r="BQ53" s="124"/>
      <c r="BR53" s="124"/>
      <c r="BS53" s="124"/>
      <c r="BT53" s="124"/>
      <c r="BU53" s="124"/>
      <c r="BV53" s="124"/>
      <c r="BW53" s="124"/>
      <c r="BX53" s="124"/>
      <c r="BY53" s="124"/>
      <c r="BZ53" s="124"/>
      <c r="CA53" s="124"/>
      <c r="CB53" s="124"/>
      <c r="CC53" s="124"/>
      <c r="CD53" s="124"/>
      <c r="CE53" s="124"/>
      <c r="CF53" s="124"/>
      <c r="CG53" s="124"/>
      <c r="CH53" s="124"/>
      <c r="CI53" s="124"/>
      <c r="CJ53" s="124"/>
      <c r="CK53" s="124"/>
      <c r="CL53" s="124"/>
      <c r="CM53" s="124"/>
      <c r="CN53" s="124"/>
      <c r="CO53" s="124"/>
      <c r="CP53" s="124"/>
      <c r="CQ53" s="124"/>
      <c r="CR53" s="124"/>
      <c r="CS53" s="124"/>
      <c r="CT53" s="124"/>
      <c r="CU53" s="124"/>
      <c r="CV53" s="124"/>
      <c r="CW53" s="124"/>
      <c r="CX53" s="124"/>
      <c r="CY53" s="124"/>
      <c r="CZ53" s="124"/>
      <c r="DA53" s="124"/>
      <c r="DB53" s="124"/>
      <c r="DC53" s="124"/>
      <c r="DD53" s="124"/>
      <c r="DE53" s="124"/>
      <c r="DF53" s="124"/>
      <c r="DG53" s="124"/>
      <c r="DH53" s="124"/>
      <c r="DI53" s="124"/>
      <c r="DJ53" s="124"/>
      <c r="DK53" s="124"/>
      <c r="DL53" s="124"/>
      <c r="DM53" s="124"/>
      <c r="DN53" s="124"/>
      <c r="DO53" s="124"/>
      <c r="DP53" s="124"/>
      <c r="DQ53" s="124"/>
      <c r="DR53" s="124"/>
      <c r="DS53" s="124"/>
      <c r="DT53" s="124"/>
      <c r="DU53" s="124"/>
      <c r="DV53" s="124"/>
      <c r="DW53" s="124"/>
      <c r="DX53" s="124"/>
      <c r="DY53" s="124"/>
      <c r="DZ53" s="124"/>
      <c r="EA53" s="124"/>
      <c r="EB53" s="124"/>
      <c r="EC53" s="124"/>
      <c r="ED53" s="124"/>
      <c r="EE53" s="124"/>
      <c r="EF53" s="124"/>
      <c r="EG53" s="124"/>
      <c r="EH53" s="124"/>
      <c r="EI53" s="124"/>
      <c r="EJ53" s="124"/>
      <c r="EK53" s="124"/>
      <c r="EL53" s="124"/>
      <c r="EM53" s="124"/>
      <c r="EN53" s="124"/>
      <c r="EO53" s="124"/>
      <c r="EP53" s="124"/>
      <c r="EQ53" s="124"/>
      <c r="ER53" s="124"/>
      <c r="ES53" s="124"/>
      <c r="ET53" s="124"/>
      <c r="EU53" s="124"/>
      <c r="EV53" s="124"/>
      <c r="EW53" s="124"/>
      <c r="EX53" s="124"/>
      <c r="EY53" s="124"/>
      <c r="EZ53" s="124"/>
      <c r="FA53" s="124"/>
      <c r="FB53" s="124"/>
      <c r="FC53" s="124"/>
      <c r="FD53" s="124"/>
      <c r="FE53" s="124"/>
      <c r="FF53" s="124"/>
      <c r="FG53" s="124"/>
      <c r="FH53" s="124"/>
      <c r="FI53" s="124"/>
      <c r="FJ53" s="124"/>
      <c r="FK53" s="124"/>
      <c r="FL53" s="124"/>
      <c r="FM53" s="124"/>
      <c r="FN53" s="124"/>
      <c r="FO53" s="124"/>
      <c r="FP53" s="124"/>
      <c r="FQ53" s="124"/>
      <c r="FR53" s="124"/>
      <c r="FS53" s="124"/>
      <c r="FT53" s="124"/>
      <c r="FU53" s="124"/>
      <c r="FV53" s="124"/>
      <c r="FW53" s="124"/>
      <c r="FX53" s="124"/>
      <c r="FY53" s="124"/>
      <c r="FZ53" s="124"/>
      <c r="GA53" s="124"/>
      <c r="GB53" s="124"/>
      <c r="GC53" s="124"/>
      <c r="GD53" s="124"/>
      <c r="GE53" s="124"/>
      <c r="GF53" s="124"/>
      <c r="GG53" s="124"/>
      <c r="GH53" s="124"/>
      <c r="GI53" s="124"/>
      <c r="GJ53" s="124"/>
      <c r="GK53" s="124"/>
      <c r="GL53" s="124"/>
      <c r="GM53" s="124"/>
      <c r="GN53" s="124"/>
      <c r="GO53" s="124"/>
      <c r="GP53" s="124"/>
      <c r="GQ53" s="124"/>
      <c r="GR53" s="124"/>
      <c r="GS53" s="124"/>
      <c r="GT53" s="124"/>
      <c r="GU53" s="124"/>
      <c r="GV53" s="124"/>
      <c r="GW53" s="124"/>
      <c r="GX53" s="124"/>
      <c r="GY53" s="124"/>
      <c r="GZ53" s="124"/>
      <c r="HA53" s="124"/>
      <c r="HB53" s="124"/>
      <c r="HC53" s="124"/>
      <c r="HD53" s="124"/>
      <c r="HE53" s="124"/>
      <c r="HF53" s="124"/>
      <c r="HG53" s="124"/>
      <c r="HH53" s="124"/>
      <c r="HI53" s="124"/>
      <c r="HJ53" s="124"/>
      <c r="HK53" s="124"/>
      <c r="HL53" s="124"/>
      <c r="HM53" s="124"/>
      <c r="HN53" s="124"/>
      <c r="HO53" s="124"/>
      <c r="HP53" s="124"/>
      <c r="HQ53" s="124"/>
      <c r="HR53" s="124"/>
      <c r="HS53" s="124"/>
      <c r="HT53" s="124"/>
      <c r="HU53" s="124"/>
      <c r="HV53" s="124"/>
      <c r="HW53" s="124"/>
      <c r="HX53" s="124"/>
      <c r="HY53" s="124"/>
      <c r="HZ53" s="124"/>
      <c r="IA53" s="124"/>
      <c r="IB53" s="124"/>
      <c r="IC53" s="124"/>
      <c r="ID53" s="124"/>
      <c r="IE53" s="124"/>
      <c r="IF53" s="124"/>
      <c r="IG53" s="124"/>
      <c r="IH53" s="124"/>
      <c r="II53" s="124"/>
      <c r="IJ53" s="124"/>
      <c r="IK53" s="124"/>
      <c r="IL53" s="124"/>
      <c r="IM53" s="124"/>
      <c r="IN53" s="124"/>
      <c r="IO53" s="124"/>
      <c r="IP53" s="124"/>
      <c r="IQ53" s="124"/>
      <c r="IR53" s="124"/>
      <c r="IS53" s="124"/>
      <c r="IT53" s="124"/>
    </row>
    <row r="54" spans="1:254" ht="13.5" customHeight="1">
      <c r="A54" s="18" t="s">
        <v>79</v>
      </c>
      <c r="B54" s="19"/>
      <c r="C54" s="19"/>
      <c r="D54" s="19"/>
      <c r="E54" s="20"/>
      <c r="F54" s="21">
        <f>F44+F45+F46+F47+F48+F50+F52+F53</f>
        <v>624870</v>
      </c>
    </row>
    <row r="55" spans="1:254" ht="12" customHeight="1">
      <c r="A55" s="62"/>
      <c r="B55" s="63"/>
      <c r="C55" s="63"/>
      <c r="D55" s="68"/>
      <c r="E55" s="64"/>
      <c r="F55" s="64"/>
    </row>
    <row r="56" spans="1:254" ht="12" customHeight="1">
      <c r="A56" s="52" t="s">
        <v>80</v>
      </c>
      <c r="B56" s="53"/>
      <c r="C56" s="54"/>
      <c r="D56" s="54"/>
      <c r="E56" s="39"/>
      <c r="F56" s="39"/>
    </row>
    <row r="57" spans="1:254" ht="24" customHeight="1">
      <c r="A57" s="69" t="s">
        <v>81</v>
      </c>
      <c r="B57" s="70" t="s">
        <v>60</v>
      </c>
      <c r="C57" s="70" t="s">
        <v>61</v>
      </c>
      <c r="D57" s="69" t="s">
        <v>29</v>
      </c>
      <c r="E57" s="70" t="s">
        <v>30</v>
      </c>
      <c r="F57" s="69" t="s">
        <v>31</v>
      </c>
    </row>
    <row r="58" spans="1:254" ht="12.75">
      <c r="A58" s="13" t="s">
        <v>82</v>
      </c>
      <c r="B58" s="11"/>
      <c r="C58" s="10"/>
      <c r="D58" s="14"/>
      <c r="E58" s="12"/>
      <c r="F58" s="10">
        <f t="shared" ref="F58" si="3">(C58*E58)</f>
        <v>0</v>
      </c>
    </row>
    <row r="59" spans="1:254" ht="13.5" customHeight="1">
      <c r="A59" s="71" t="s">
        <v>83</v>
      </c>
      <c r="B59" s="72"/>
      <c r="C59" s="72"/>
      <c r="D59" s="72"/>
      <c r="E59" s="73"/>
      <c r="F59" s="74">
        <f>SUM(F58:F58)</f>
        <v>0</v>
      </c>
    </row>
    <row r="60" spans="1:254" ht="12" customHeight="1">
      <c r="A60" s="75"/>
      <c r="B60" s="75"/>
      <c r="C60" s="75"/>
      <c r="D60" s="75"/>
      <c r="E60" s="76"/>
      <c r="F60" s="76"/>
    </row>
    <row r="61" spans="1:254" ht="12" customHeight="1">
      <c r="A61" s="77" t="s">
        <v>84</v>
      </c>
      <c r="B61" s="78"/>
      <c r="C61" s="78"/>
      <c r="D61" s="78"/>
      <c r="E61" s="78"/>
      <c r="F61" s="79">
        <f>F27+F39+F54+F59</f>
        <v>1946520</v>
      </c>
    </row>
    <row r="62" spans="1:254" ht="12" customHeight="1">
      <c r="A62" s="80" t="s">
        <v>85</v>
      </c>
      <c r="B62" s="81"/>
      <c r="C62" s="81"/>
      <c r="D62" s="81"/>
      <c r="E62" s="81"/>
      <c r="F62" s="82">
        <f>F61*0.05</f>
        <v>97326</v>
      </c>
    </row>
    <row r="63" spans="1:254" ht="12" customHeight="1">
      <c r="A63" s="83" t="s">
        <v>86</v>
      </c>
      <c r="B63" s="84"/>
      <c r="C63" s="84"/>
      <c r="D63" s="84"/>
      <c r="E63" s="84"/>
      <c r="F63" s="85">
        <f>F62+F61</f>
        <v>2043846</v>
      </c>
    </row>
    <row r="64" spans="1:254" ht="12" customHeight="1">
      <c r="A64" s="80" t="s">
        <v>87</v>
      </c>
      <c r="B64" s="81"/>
      <c r="C64" s="81"/>
      <c r="D64" s="81"/>
      <c r="E64" s="81"/>
      <c r="F64" s="82">
        <f>F11</f>
        <v>4000000</v>
      </c>
    </row>
    <row r="65" spans="1:254" ht="12" customHeight="1">
      <c r="A65" s="86" t="s">
        <v>88</v>
      </c>
      <c r="B65" s="87"/>
      <c r="C65" s="87"/>
      <c r="D65" s="87"/>
      <c r="E65" s="87"/>
      <c r="F65" s="88">
        <f>F64-F63</f>
        <v>1956154</v>
      </c>
    </row>
    <row r="66" spans="1:254" ht="12" customHeight="1">
      <c r="A66" s="89" t="s">
        <v>89</v>
      </c>
      <c r="B66" s="90"/>
      <c r="C66" s="90"/>
      <c r="D66" s="90"/>
      <c r="E66" s="90"/>
      <c r="F66" s="91"/>
    </row>
    <row r="67" spans="1:254" ht="12.75" customHeight="1" thickBot="1">
      <c r="A67" s="92"/>
      <c r="B67" s="90"/>
      <c r="C67" s="90"/>
      <c r="D67" s="90"/>
      <c r="E67" s="90"/>
      <c r="F67" s="91"/>
    </row>
    <row r="68" spans="1:254" ht="12" customHeight="1">
      <c r="A68" s="93" t="s">
        <v>90</v>
      </c>
      <c r="B68" s="94"/>
      <c r="C68" s="94"/>
      <c r="D68" s="94"/>
      <c r="E68" s="95"/>
      <c r="F68" s="91"/>
    </row>
    <row r="69" spans="1:254" ht="12" customHeight="1">
      <c r="A69" s="96" t="s">
        <v>91</v>
      </c>
      <c r="B69" s="92"/>
      <c r="C69" s="92"/>
      <c r="D69" s="92"/>
      <c r="E69" s="97"/>
      <c r="F69" s="91"/>
    </row>
    <row r="70" spans="1:254" ht="12" customHeight="1">
      <c r="A70" s="96" t="s">
        <v>92</v>
      </c>
      <c r="B70" s="92"/>
      <c r="C70" s="92"/>
      <c r="D70" s="92"/>
      <c r="E70" s="97"/>
      <c r="F70" s="91"/>
    </row>
    <row r="71" spans="1:254" ht="12" customHeight="1">
      <c r="A71" s="96" t="s">
        <v>93</v>
      </c>
      <c r="B71" s="92"/>
      <c r="C71" s="92"/>
      <c r="D71" s="92"/>
      <c r="E71" s="97"/>
      <c r="F71" s="91"/>
    </row>
    <row r="72" spans="1:254" ht="12" customHeight="1">
      <c r="A72" s="96" t="s">
        <v>94</v>
      </c>
      <c r="B72" s="92"/>
      <c r="C72" s="92"/>
      <c r="D72" s="92"/>
      <c r="E72" s="97"/>
      <c r="F72" s="91"/>
    </row>
    <row r="73" spans="1:254" ht="12" customHeight="1">
      <c r="A73" s="96" t="s">
        <v>95</v>
      </c>
      <c r="B73" s="92"/>
      <c r="C73" s="92"/>
      <c r="D73" s="92"/>
      <c r="E73" s="97"/>
      <c r="F73" s="91"/>
    </row>
    <row r="74" spans="1:254" ht="12.75" customHeight="1" thickBot="1">
      <c r="A74" s="98" t="s">
        <v>96</v>
      </c>
      <c r="B74" s="99"/>
      <c r="C74" s="99"/>
      <c r="D74" s="99"/>
      <c r="E74" s="100"/>
      <c r="F74" s="91"/>
    </row>
    <row r="75" spans="1:254" ht="12.75" customHeight="1">
      <c r="A75" s="92"/>
      <c r="B75" s="92"/>
      <c r="C75" s="92"/>
      <c r="D75" s="92"/>
      <c r="E75" s="92"/>
      <c r="F75" s="91"/>
    </row>
    <row r="76" spans="1:254" ht="15" customHeight="1" thickBot="1">
      <c r="A76" s="139" t="s">
        <v>97</v>
      </c>
      <c r="B76" s="140"/>
      <c r="C76" s="101"/>
      <c r="D76" s="102"/>
      <c r="E76" s="102"/>
      <c r="F76" s="91"/>
    </row>
    <row r="77" spans="1:254" s="109" customFormat="1" ht="12" customHeight="1">
      <c r="A77" s="103" t="s">
        <v>81</v>
      </c>
      <c r="B77" s="104" t="s">
        <v>98</v>
      </c>
      <c r="C77" s="105" t="s">
        <v>99</v>
      </c>
      <c r="D77" s="106"/>
      <c r="E77" s="106"/>
      <c r="F77" s="107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08"/>
      <c r="AH77" s="108"/>
      <c r="AI77" s="108"/>
      <c r="AJ77" s="108"/>
      <c r="AK77" s="108"/>
      <c r="AL77" s="108"/>
      <c r="AM77" s="108"/>
      <c r="AN77" s="108"/>
      <c r="AO77" s="108"/>
      <c r="AP77" s="108"/>
      <c r="AQ77" s="108"/>
      <c r="AR77" s="108"/>
      <c r="AS77" s="108"/>
      <c r="AT77" s="108"/>
      <c r="AU77" s="108"/>
      <c r="AV77" s="108"/>
      <c r="AW77" s="108"/>
      <c r="AX77" s="108"/>
      <c r="AY77" s="108"/>
      <c r="AZ77" s="108"/>
      <c r="BA77" s="108"/>
      <c r="BB77" s="108"/>
      <c r="BC77" s="108"/>
      <c r="BD77" s="108"/>
      <c r="BE77" s="108"/>
      <c r="BF77" s="108"/>
      <c r="BG77" s="108"/>
      <c r="BH77" s="108"/>
      <c r="BI77" s="108"/>
      <c r="BJ77" s="108"/>
      <c r="BK77" s="108"/>
      <c r="BL77" s="108"/>
      <c r="BM77" s="108"/>
      <c r="BN77" s="108"/>
      <c r="BO77" s="108"/>
      <c r="BP77" s="108"/>
      <c r="BQ77" s="108"/>
      <c r="BR77" s="108"/>
      <c r="BS77" s="108"/>
      <c r="BT77" s="108"/>
      <c r="BU77" s="108"/>
      <c r="BV77" s="108"/>
      <c r="BW77" s="108"/>
      <c r="BX77" s="108"/>
      <c r="BY77" s="108"/>
      <c r="BZ77" s="108"/>
      <c r="CA77" s="108"/>
      <c r="CB77" s="108"/>
      <c r="CC77" s="108"/>
      <c r="CD77" s="108"/>
      <c r="CE77" s="108"/>
      <c r="CF77" s="108"/>
      <c r="CG77" s="108"/>
      <c r="CH77" s="108"/>
      <c r="CI77" s="108"/>
      <c r="CJ77" s="108"/>
      <c r="CK77" s="108"/>
      <c r="CL77" s="108"/>
      <c r="CM77" s="108"/>
      <c r="CN77" s="108"/>
      <c r="CO77" s="108"/>
      <c r="CP77" s="108"/>
      <c r="CQ77" s="108"/>
      <c r="CR77" s="108"/>
      <c r="CS77" s="108"/>
      <c r="CT77" s="108"/>
      <c r="CU77" s="108"/>
      <c r="CV77" s="108"/>
      <c r="CW77" s="108"/>
      <c r="CX77" s="108"/>
      <c r="CY77" s="108"/>
      <c r="CZ77" s="108"/>
      <c r="DA77" s="108"/>
      <c r="DB77" s="108"/>
      <c r="DC77" s="108"/>
      <c r="DD77" s="108"/>
      <c r="DE77" s="108"/>
      <c r="DF77" s="108"/>
      <c r="DG77" s="108"/>
      <c r="DH77" s="108"/>
      <c r="DI77" s="108"/>
      <c r="DJ77" s="108"/>
      <c r="DK77" s="108"/>
      <c r="DL77" s="108"/>
      <c r="DM77" s="108"/>
      <c r="DN77" s="108"/>
      <c r="DO77" s="108"/>
      <c r="DP77" s="108"/>
      <c r="DQ77" s="108"/>
      <c r="DR77" s="108"/>
      <c r="DS77" s="108"/>
      <c r="DT77" s="108"/>
      <c r="DU77" s="108"/>
      <c r="DV77" s="108"/>
      <c r="DW77" s="108"/>
      <c r="DX77" s="108"/>
      <c r="DY77" s="108"/>
      <c r="DZ77" s="108"/>
      <c r="EA77" s="108"/>
      <c r="EB77" s="108"/>
      <c r="EC77" s="108"/>
      <c r="ED77" s="108"/>
      <c r="EE77" s="108"/>
      <c r="EF77" s="108"/>
      <c r="EG77" s="108"/>
      <c r="EH77" s="108"/>
      <c r="EI77" s="108"/>
      <c r="EJ77" s="108"/>
      <c r="EK77" s="108"/>
      <c r="EL77" s="108"/>
      <c r="EM77" s="108"/>
      <c r="EN77" s="108"/>
      <c r="EO77" s="108"/>
      <c r="EP77" s="108"/>
      <c r="EQ77" s="108"/>
      <c r="ER77" s="108"/>
      <c r="ES77" s="108"/>
      <c r="ET77" s="108"/>
      <c r="EU77" s="108"/>
      <c r="EV77" s="108"/>
      <c r="EW77" s="108"/>
      <c r="EX77" s="108"/>
      <c r="EY77" s="108"/>
      <c r="EZ77" s="108"/>
      <c r="FA77" s="108"/>
      <c r="FB77" s="108"/>
      <c r="FC77" s="108"/>
      <c r="FD77" s="108"/>
      <c r="FE77" s="108"/>
      <c r="FF77" s="108"/>
      <c r="FG77" s="108"/>
      <c r="FH77" s="108"/>
      <c r="FI77" s="108"/>
      <c r="FJ77" s="108"/>
      <c r="FK77" s="108"/>
      <c r="FL77" s="108"/>
      <c r="FM77" s="108"/>
      <c r="FN77" s="108"/>
      <c r="FO77" s="108"/>
      <c r="FP77" s="108"/>
      <c r="FQ77" s="108"/>
      <c r="FR77" s="108"/>
      <c r="FS77" s="108"/>
      <c r="FT77" s="108"/>
      <c r="FU77" s="108"/>
      <c r="FV77" s="108"/>
      <c r="FW77" s="108"/>
      <c r="FX77" s="108"/>
      <c r="FY77" s="108"/>
      <c r="FZ77" s="108"/>
      <c r="GA77" s="108"/>
      <c r="GB77" s="108"/>
      <c r="GC77" s="108"/>
      <c r="GD77" s="108"/>
      <c r="GE77" s="108"/>
      <c r="GF77" s="108"/>
      <c r="GG77" s="108"/>
      <c r="GH77" s="108"/>
      <c r="GI77" s="108"/>
      <c r="GJ77" s="108"/>
      <c r="GK77" s="108"/>
      <c r="GL77" s="108"/>
      <c r="GM77" s="108"/>
      <c r="GN77" s="108"/>
      <c r="GO77" s="108"/>
      <c r="GP77" s="108"/>
      <c r="GQ77" s="108"/>
      <c r="GR77" s="108"/>
      <c r="GS77" s="108"/>
      <c r="GT77" s="108"/>
      <c r="GU77" s="108"/>
      <c r="GV77" s="108"/>
      <c r="GW77" s="108"/>
      <c r="GX77" s="108"/>
      <c r="GY77" s="108"/>
      <c r="GZ77" s="108"/>
      <c r="HA77" s="108"/>
      <c r="HB77" s="108"/>
      <c r="HC77" s="108"/>
      <c r="HD77" s="108"/>
      <c r="HE77" s="108"/>
      <c r="HF77" s="108"/>
      <c r="HG77" s="108"/>
      <c r="HH77" s="108"/>
      <c r="HI77" s="108"/>
      <c r="HJ77" s="108"/>
      <c r="HK77" s="108"/>
      <c r="HL77" s="108"/>
      <c r="HM77" s="108"/>
      <c r="HN77" s="108"/>
      <c r="HO77" s="108"/>
      <c r="HP77" s="108"/>
      <c r="HQ77" s="108"/>
      <c r="HR77" s="108"/>
      <c r="HS77" s="108"/>
      <c r="HT77" s="108"/>
      <c r="HU77" s="108"/>
      <c r="HV77" s="108"/>
      <c r="HW77" s="108"/>
      <c r="HX77" s="108"/>
      <c r="HY77" s="108"/>
      <c r="HZ77" s="108"/>
      <c r="IA77" s="108"/>
      <c r="IB77" s="108"/>
      <c r="IC77" s="108"/>
      <c r="ID77" s="108"/>
      <c r="IE77" s="108"/>
      <c r="IF77" s="108"/>
      <c r="IG77" s="108"/>
      <c r="IH77" s="108"/>
      <c r="II77" s="108"/>
      <c r="IJ77" s="108"/>
      <c r="IK77" s="108"/>
      <c r="IL77" s="108"/>
      <c r="IM77" s="108"/>
      <c r="IN77" s="108"/>
      <c r="IO77" s="108"/>
      <c r="IP77" s="108"/>
      <c r="IQ77" s="108"/>
      <c r="IR77" s="108"/>
      <c r="IS77" s="108"/>
      <c r="IT77" s="108"/>
    </row>
    <row r="78" spans="1:254" ht="12" customHeight="1">
      <c r="A78" s="110" t="s">
        <v>100</v>
      </c>
      <c r="B78" s="138">
        <f>F27</f>
        <v>1120000</v>
      </c>
      <c r="C78" s="111">
        <f>(B78/B84)</f>
        <v>0.54798649213296891</v>
      </c>
      <c r="D78" s="102"/>
      <c r="E78" s="102"/>
      <c r="F78" s="91"/>
    </row>
    <row r="79" spans="1:254" ht="12" customHeight="1">
      <c r="A79" s="110" t="s">
        <v>101</v>
      </c>
      <c r="B79" s="138">
        <f>F32</f>
        <v>0</v>
      </c>
      <c r="C79" s="111">
        <v>0</v>
      </c>
      <c r="D79" s="102"/>
      <c r="E79" s="102"/>
      <c r="F79" s="91"/>
    </row>
    <row r="80" spans="1:254" ht="12" customHeight="1">
      <c r="A80" s="110" t="s">
        <v>102</v>
      </c>
      <c r="B80" s="138">
        <f>F39</f>
        <v>201650</v>
      </c>
      <c r="C80" s="111">
        <f>(B80/B84)</f>
        <v>9.8662032266618918E-2</v>
      </c>
      <c r="D80" s="102"/>
      <c r="E80" s="102"/>
      <c r="F80" s="91"/>
    </row>
    <row r="81" spans="1:6" ht="12" customHeight="1">
      <c r="A81" s="110" t="s">
        <v>59</v>
      </c>
      <c r="B81" s="138">
        <f>F54</f>
        <v>624870</v>
      </c>
      <c r="C81" s="111">
        <f>(B81/B84)</f>
        <v>0.30573242798136452</v>
      </c>
      <c r="D81" s="102"/>
      <c r="E81" s="102"/>
      <c r="F81" s="91"/>
    </row>
    <row r="82" spans="1:6" ht="12" customHeight="1">
      <c r="A82" s="110" t="s">
        <v>103</v>
      </c>
      <c r="B82" s="138">
        <f>F59</f>
        <v>0</v>
      </c>
      <c r="C82" s="111">
        <f>(B82/B84)</f>
        <v>0</v>
      </c>
      <c r="D82" s="112"/>
      <c r="E82" s="112"/>
      <c r="F82" s="91"/>
    </row>
    <row r="83" spans="1:6" ht="12" customHeight="1">
      <c r="A83" s="110" t="s">
        <v>104</v>
      </c>
      <c r="B83" s="138">
        <f>F62</f>
        <v>97326</v>
      </c>
      <c r="C83" s="111">
        <f>(B83/B84)</f>
        <v>4.7619047619047616E-2</v>
      </c>
      <c r="D83" s="112"/>
      <c r="E83" s="112"/>
      <c r="F83" s="91"/>
    </row>
    <row r="84" spans="1:6" ht="12.75" customHeight="1" thickBot="1">
      <c r="A84" s="113" t="s">
        <v>105</v>
      </c>
      <c r="B84" s="136">
        <f>SUM(B78:B83)</f>
        <v>2043846</v>
      </c>
      <c r="C84" s="114">
        <f>SUM(C78:C83)</f>
        <v>1</v>
      </c>
      <c r="D84" s="112"/>
      <c r="E84" s="112"/>
      <c r="F84" s="91"/>
    </row>
    <row r="85" spans="1:6" ht="12" customHeight="1">
      <c r="A85" s="92"/>
      <c r="B85" s="90"/>
      <c r="C85" s="90"/>
      <c r="D85" s="90"/>
      <c r="E85" s="90"/>
      <c r="F85" s="91"/>
    </row>
    <row r="86" spans="1:6" ht="12" customHeight="1" thickBot="1">
      <c r="A86" s="115"/>
      <c r="B86" s="116" t="s">
        <v>106</v>
      </c>
      <c r="C86" s="117"/>
      <c r="D86" s="118"/>
      <c r="E86" s="119"/>
      <c r="F86" s="91"/>
    </row>
    <row r="87" spans="1:6" ht="12" customHeight="1">
      <c r="A87" s="120" t="s">
        <v>107</v>
      </c>
      <c r="B87" s="134">
        <v>3500</v>
      </c>
      <c r="C87" s="134">
        <v>4000</v>
      </c>
      <c r="D87" s="135">
        <v>4500</v>
      </c>
      <c r="E87" s="121"/>
      <c r="F87" s="122"/>
    </row>
    <row r="88" spans="1:6" ht="13.5" thickBot="1">
      <c r="A88" s="123" t="s">
        <v>108</v>
      </c>
      <c r="B88" s="136">
        <f>(F63/B87)</f>
        <v>583.95600000000002</v>
      </c>
      <c r="C88" s="136">
        <f>(F63/C87)</f>
        <v>510.9615</v>
      </c>
      <c r="D88" s="137">
        <f>(F63/D87)</f>
        <v>454.18799999999999</v>
      </c>
      <c r="E88" s="121"/>
      <c r="F88" s="122"/>
    </row>
    <row r="89" spans="1:6" ht="15.6" customHeight="1">
      <c r="A89" s="89" t="s">
        <v>109</v>
      </c>
      <c r="B89" s="92"/>
      <c r="C89" s="92"/>
      <c r="D89" s="92"/>
      <c r="E89" s="92"/>
      <c r="F89" s="92"/>
    </row>
  </sheetData>
  <mergeCells count="12">
    <mergeCell ref="A76:B76"/>
    <mergeCell ref="D12:E12"/>
    <mergeCell ref="D10:E10"/>
    <mergeCell ref="D9:E9"/>
    <mergeCell ref="D8:E8"/>
    <mergeCell ref="D13:E13"/>
    <mergeCell ref="D14:E14"/>
    <mergeCell ref="A16:F16"/>
    <mergeCell ref="A43:F43"/>
    <mergeCell ref="A49:F49"/>
    <mergeCell ref="A18:F18"/>
    <mergeCell ref="A29:F29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rowBreaks count="1" manualBreakCount="1">
    <brk id="40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2022-06-27T22:13:59Z</dcterms:modified>
  <cp:category/>
  <cp:contentStatus/>
</cp:coreProperties>
</file>