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munoz\Desktop\Nuevas FT 2022\Sta Barbara 2022 nuevas\"/>
    </mc:Choice>
  </mc:AlternateContent>
  <bookViews>
    <workbookView xWindow="0" yWindow="0" windowWidth="24000" windowHeight="10320"/>
  </bookViews>
  <sheets>
    <sheet name="OVINO" sheetId="1" r:id="rId1"/>
  </sheets>
  <definedNames>
    <definedName name="_xlnm.Print_Area" localSheetId="0">OVINO!$A$1:$G$85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6" i="1" l="1"/>
  <c r="G31" i="1"/>
  <c r="F24" i="1" l="1"/>
  <c r="G48" i="1" l="1"/>
  <c r="G46" i="1"/>
  <c r="G45" i="1"/>
  <c r="G43" i="1"/>
  <c r="G42" i="1"/>
  <c r="G41" i="1"/>
  <c r="G25" i="1"/>
  <c r="G24" i="1"/>
  <c r="G23" i="1"/>
  <c r="G22" i="1"/>
  <c r="G21" i="1"/>
  <c r="G12" i="1"/>
  <c r="G49" i="1" l="1"/>
  <c r="C76" i="1" s="1"/>
  <c r="G59" i="1"/>
  <c r="G26" i="1" l="1"/>
  <c r="C73" i="1" s="1"/>
  <c r="G56" i="1" l="1"/>
  <c r="G57" i="1" s="1"/>
  <c r="G58" i="1" l="1"/>
  <c r="D84" i="1" s="1"/>
  <c r="C78" i="1"/>
  <c r="E84" i="1" l="1"/>
  <c r="C84" i="1"/>
  <c r="G60" i="1"/>
  <c r="C79" i="1"/>
  <c r="D76" i="1" l="1"/>
  <c r="D75" i="1"/>
  <c r="D77" i="1"/>
  <c r="D73" i="1"/>
  <c r="D78" i="1"/>
  <c r="D79" i="1" l="1"/>
</calcChain>
</file>

<file path=xl/sharedStrings.xml><?xml version="1.0" encoding="utf-8"?>
<sst xmlns="http://schemas.openxmlformats.org/spreadsheetml/2006/main" count="129" uniqueCount="101">
  <si>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</si>
  <si>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</si>
  <si>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</si>
  <si>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</si>
  <si>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</si>
  <si>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</si>
  <si>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</si>
  <si>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</si>
  <si>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</si>
  <si>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</si>
  <si>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</si>
  <si>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</si>
  <si>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</si>
  <si>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</si>
  <si>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</si>
  <si>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</si>
  <si>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</si>
  <si>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</si>
  <si>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</si>
  <si>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</si>
  <si>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</si>
  <si>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</si>
  <si>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</si>
  <si>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</si>
  <si>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</si>
  <si>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</si>
  <si>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</si>
  <si>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</si>
  <si>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</si>
  <si>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</si>
  <si>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</si>
  <si>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</si>
  <si>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</si>
  <si>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</si>
  <si>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</si>
  <si>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</si>
  <si>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</si>
  <si>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</si>
  <si>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</si>
  <si>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</si>
  <si>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</si>
  <si>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</si>
  <si>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</si>
  <si>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</si>
  <si>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</si>
  <si>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</si>
  <si>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</si>
  <si>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</si>
  <si>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</si>
  <si>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</si>
  <si>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</si>
  <si>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</si>
  <si>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</si>
  <si>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</si>
  <si>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</si>
  <si>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BIO BIO</t>
  </si>
  <si>
    <t>SANTA BARBARA</t>
  </si>
  <si>
    <t>SEQUÍA</t>
  </si>
  <si>
    <t>Anual</t>
  </si>
  <si>
    <t>OVINOS</t>
  </si>
  <si>
    <t>SULFFOK DOWN</t>
  </si>
  <si>
    <t>MEDIA</t>
  </si>
  <si>
    <t>QUILACO, SBB,  MULCHEN</t>
  </si>
  <si>
    <t>VENTA LOCAL</t>
  </si>
  <si>
    <t>ANUAL</t>
  </si>
  <si>
    <t>Manejo sanitario otoño</t>
  </si>
  <si>
    <t>Marzo Abril</t>
  </si>
  <si>
    <t>Manejo sanitario Primavera</t>
  </si>
  <si>
    <t>Agosto Septiembre</t>
  </si>
  <si>
    <t xml:space="preserve">Suplementación  Alimenticia Invierno  </t>
  </si>
  <si>
    <t>Manejo de encaste</t>
  </si>
  <si>
    <t>Febrero Marzo</t>
  </si>
  <si>
    <t>Esquila</t>
  </si>
  <si>
    <t>Esquila  por ovejas</t>
  </si>
  <si>
    <t>Noviembre</t>
  </si>
  <si>
    <t>MEDICAMENTOS VETERINARIOS</t>
  </si>
  <si>
    <t>Vacuna Clostridial</t>
  </si>
  <si>
    <t>Frasco  500cc</t>
  </si>
  <si>
    <t>Semestral</t>
  </si>
  <si>
    <t>Ivermectina</t>
  </si>
  <si>
    <t>Frasco 500 cc</t>
  </si>
  <si>
    <t>Invierno</t>
  </si>
  <si>
    <t>Antiparasitario Oral</t>
  </si>
  <si>
    <t>Frasco lt</t>
  </si>
  <si>
    <t>Ene-may-sept</t>
  </si>
  <si>
    <t>ALIMENTACION</t>
  </si>
  <si>
    <t>Heno</t>
  </si>
  <si>
    <t>Fardo</t>
  </si>
  <si>
    <t>Abri-Sept</t>
  </si>
  <si>
    <t>Establecimiento de pradera suplementaria para pastoreo</t>
  </si>
  <si>
    <t>ha</t>
  </si>
  <si>
    <t>Reposiciones varias de materiales</t>
  </si>
  <si>
    <t>Varios tipos</t>
  </si>
  <si>
    <t>RENDIMIENTO (Cabezas/Há.)</t>
  </si>
  <si>
    <t>PRECIO ESPERADO ($/Cabezas)</t>
  </si>
  <si>
    <t>ESCENARIOS COSTO UNITARIO  ($/cabezas)</t>
  </si>
  <si>
    <t>Rendimiento (Cabezas/hà)</t>
  </si>
  <si>
    <t>Costo unitario ($/Cabezas) (*)</t>
  </si>
  <si>
    <t>Sep-Dic.22</t>
  </si>
  <si>
    <r>
      <rPr>
        <u/>
        <sz val="9"/>
        <color indexed="8"/>
        <rFont val="Arial"/>
        <family val="2"/>
      </rPr>
      <t>Fuente</t>
    </r>
    <r>
      <rPr>
        <sz val="9"/>
        <color indexed="8"/>
        <rFont val="Arial"/>
        <family val="2"/>
      </rPr>
      <t>: INDAP</t>
    </r>
  </si>
  <si>
    <r>
      <rPr>
        <b/>
        <u/>
        <sz val="9"/>
        <color indexed="8"/>
        <rFont val="Arial"/>
        <family val="2"/>
      </rPr>
      <t>Notas</t>
    </r>
    <r>
      <rPr>
        <b/>
        <sz val="9"/>
        <color indexed="8"/>
        <rFont val="Arial"/>
        <family val="2"/>
      </rPr>
      <t>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</si>
</sst>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 * #,##0.00_ ;_ * \-#,##0.00_ ;_ * &quot;-&quot;??_ ;_ @_ "/>
    <numFmt numFmtId="164" formatCode="_-* #,##0.00_-;\-* #,##0.00_-;_-* &quot;-&quot;??_-;_-@_-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_-* #,##0.00\ _€_-;\-* #,##0.00\ _€_-;_-* &quot;-&quot;??\ _€_-;_-@_-"/>
    <numFmt numFmtId="168" formatCode="_-* #,##0_-;\-* #,##0_-;_-* &quot;-&quot;??_-;_-@_-"/>
  </numFmts>
  <fonts count="16" x14ac:knownFonts="1">
    <font>
      <sz val="11"/>
      <color indexed="8"/>
      <name val="Calibri"/>
    </font>
    <font>
      <sz val="10"/>
      <name val="Arial"/>
      <family val="2"/>
    </font>
    <font>
      <sz val="11"/>
      <color indexed="8"/>
      <name val="Calibri"/>
    </font>
    <font>
      <sz val="11"/>
      <color indexed="8"/>
      <name val="Calibri"/>
      <family val="2"/>
    </font>
    <font>
      <b/>
      <sz val="9"/>
      <color indexed="9"/>
      <name val="Arial"/>
      <family val="2"/>
    </font>
    <font>
      <sz val="9"/>
      <color indexed="8"/>
      <name val="Arial"/>
      <family val="2"/>
    </font>
    <font>
      <sz val="9"/>
      <color indexed="9"/>
      <name val="Arial"/>
      <family val="2"/>
    </font>
    <font>
      <b/>
      <i/>
      <sz val="9"/>
      <color indexed="9"/>
      <name val="Arial"/>
      <family val="2"/>
    </font>
    <font>
      <b/>
      <sz val="9"/>
      <color indexed="8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sz val="9"/>
      <color theme="1"/>
      <name val="Arial"/>
      <family val="2"/>
    </font>
    <font>
      <b/>
      <sz val="9"/>
      <name val="Arial"/>
      <family val="2"/>
    </font>
    <font>
      <u/>
      <sz val="9"/>
      <color indexed="8"/>
      <name val="Arial"/>
      <family val="2"/>
    </font>
    <font>
      <b/>
      <u/>
      <sz val="9"/>
      <color indexed="8"/>
      <name val="Arial"/>
      <family val="2"/>
    </font>
    <font>
      <b/>
      <sz val="9"/>
      <color indexed="15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 applyNumberFormat="0" applyFill="0" applyBorder="0" applyProtection="0"/>
    <xf numFmtId="0" fontId="1" fillId="0" borderId="1"/>
    <xf numFmtId="164" fontId="2" fillId="0" borderId="0" applyFont="0" applyFill="0" applyBorder="0" applyAlignment="0" applyProtection="0"/>
    <xf numFmtId="167" fontId="3" fillId="0" borderId="1" applyFont="0" applyFill="0" applyBorder="0" applyAlignment="0" applyProtection="0"/>
    <xf numFmtId="43" fontId="1" fillId="0" borderId="1" applyFont="0" applyFill="0" applyBorder="0" applyAlignment="0" applyProtection="0"/>
    <xf numFmtId="164" fontId="1" fillId="0" borderId="1" applyFont="0" applyFill="0" applyBorder="0" applyAlignment="0" applyProtection="0"/>
    <xf numFmtId="0" fontId="1" fillId="0" borderId="1"/>
  </cellStyleXfs>
  <cellXfs count="93">
    <xf numFmtId="0" fontId="0" fillId="0" borderId="0" xfId="0" applyFont="1" applyAlignment="1"/>
    <xf numFmtId="0" fontId="5" fillId="2" borderId="1" xfId="0" applyFont="1" applyFill="1" applyBorder="1" applyAlignment="1"/>
    <xf numFmtId="0" fontId="5" fillId="2" borderId="1" xfId="0" applyFont="1" applyFill="1" applyBorder="1" applyAlignment="1">
      <alignment wrapText="1"/>
    </xf>
    <xf numFmtId="14" fontId="5" fillId="2" borderId="1" xfId="0" applyNumberFormat="1" applyFont="1" applyFill="1" applyBorder="1" applyAlignment="1"/>
    <xf numFmtId="0" fontId="5" fillId="2" borderId="1" xfId="0" applyFont="1" applyFill="1" applyBorder="1" applyAlignment="1">
      <alignment horizontal="justify" wrapText="1"/>
    </xf>
    <xf numFmtId="49" fontId="7" fillId="3" borderId="1" xfId="0" applyNumberFormat="1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/>
    </xf>
    <xf numFmtId="49" fontId="4" fillId="5" borderId="1" xfId="0" applyNumberFormat="1" applyFont="1" applyFill="1" applyBorder="1" applyAlignment="1">
      <alignment vertical="center"/>
    </xf>
    <xf numFmtId="0" fontId="5" fillId="2" borderId="1" xfId="0" applyFont="1" applyFill="1" applyBorder="1" applyAlignment="1">
      <alignment vertical="center"/>
    </xf>
    <xf numFmtId="3" fontId="5" fillId="2" borderId="1" xfId="0" applyNumberFormat="1" applyFont="1" applyFill="1" applyBorder="1" applyAlignment="1"/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vertical="center"/>
    </xf>
    <xf numFmtId="0" fontId="5" fillId="2" borderId="2" xfId="0" applyFont="1" applyFill="1" applyBorder="1" applyAlignment="1">
      <alignment horizontal="center" vertical="center"/>
    </xf>
    <xf numFmtId="49" fontId="6" fillId="3" borderId="1" xfId="0" applyNumberFormat="1" applyFont="1" applyFill="1" applyBorder="1" applyAlignment="1">
      <alignment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vertical="center"/>
    </xf>
    <xf numFmtId="3" fontId="6" fillId="3" borderId="1" xfId="0" applyNumberFormat="1" applyFont="1" applyFill="1" applyBorder="1" applyAlignment="1">
      <alignment vertical="center"/>
    </xf>
    <xf numFmtId="0" fontId="5" fillId="2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vertical="center"/>
    </xf>
    <xf numFmtId="0" fontId="4" fillId="5" borderId="1" xfId="0" applyFont="1" applyFill="1" applyBorder="1" applyAlignment="1">
      <alignment vertical="center"/>
    </xf>
    <xf numFmtId="165" fontId="4" fillId="2" borderId="1" xfId="0" applyNumberFormat="1" applyFont="1" applyFill="1" applyBorder="1" applyAlignment="1">
      <alignment vertical="center"/>
    </xf>
    <xf numFmtId="165" fontId="8" fillId="2" borderId="1" xfId="0" applyNumberFormat="1" applyFont="1" applyFill="1" applyBorder="1" applyAlignment="1">
      <alignment vertical="center"/>
    </xf>
    <xf numFmtId="0" fontId="5" fillId="0" borderId="1" xfId="0" applyNumberFormat="1" applyFont="1" applyBorder="1" applyAlignment="1"/>
    <xf numFmtId="0" fontId="5" fillId="0" borderId="1" xfId="0" applyFont="1" applyBorder="1" applyAlignment="1"/>
    <xf numFmtId="0" fontId="9" fillId="0" borderId="2" xfId="0" applyFont="1" applyFill="1" applyBorder="1" applyAlignment="1">
      <alignment horizontal="right" vertical="center"/>
    </xf>
    <xf numFmtId="3" fontId="9" fillId="0" borderId="2" xfId="0" applyNumberFormat="1" applyFont="1" applyBorder="1" applyAlignment="1">
      <alignment horizontal="right" vertical="center"/>
    </xf>
    <xf numFmtId="49" fontId="5" fillId="2" borderId="2" xfId="0" applyNumberFormat="1" applyFont="1" applyFill="1" applyBorder="1" applyAlignment="1">
      <alignment vertical="center" wrapText="1"/>
    </xf>
    <xf numFmtId="49" fontId="5" fillId="2" borderId="2" xfId="0" applyNumberFormat="1" applyFont="1" applyFill="1" applyBorder="1" applyAlignment="1">
      <alignment wrapText="1"/>
    </xf>
    <xf numFmtId="0" fontId="5" fillId="2" borderId="2" xfId="0" applyFont="1" applyFill="1" applyBorder="1" applyAlignment="1">
      <alignment wrapText="1"/>
    </xf>
    <xf numFmtId="17" fontId="9" fillId="0" borderId="2" xfId="0" applyNumberFormat="1" applyFont="1" applyBorder="1" applyAlignment="1">
      <alignment horizontal="right" vertical="center"/>
    </xf>
    <xf numFmtId="49" fontId="5" fillId="2" borderId="2" xfId="0" applyNumberFormat="1" applyFont="1" applyFill="1" applyBorder="1" applyAlignment="1"/>
    <xf numFmtId="0" fontId="5" fillId="2" borderId="2" xfId="0" applyFont="1" applyFill="1" applyBorder="1" applyAlignment="1"/>
    <xf numFmtId="0" fontId="9" fillId="0" borderId="2" xfId="0" applyFont="1" applyBorder="1" applyAlignment="1">
      <alignment horizontal="right" vertical="center"/>
    </xf>
    <xf numFmtId="14" fontId="9" fillId="0" borderId="2" xfId="0" applyNumberFormat="1" applyFont="1" applyFill="1" applyBorder="1" applyAlignment="1">
      <alignment horizontal="right" vertical="center"/>
    </xf>
    <xf numFmtId="49" fontId="5" fillId="2" borderId="2" xfId="0" applyNumberFormat="1" applyFont="1" applyFill="1" applyBorder="1" applyAlignment="1"/>
    <xf numFmtId="0" fontId="5" fillId="2" borderId="2" xfId="0" applyFont="1" applyFill="1" applyBorder="1" applyAlignment="1"/>
    <xf numFmtId="0" fontId="10" fillId="0" borderId="2" xfId="0" applyFont="1" applyFill="1" applyBorder="1" applyAlignment="1">
      <alignment horizontal="left" vertical="center"/>
    </xf>
    <xf numFmtId="0" fontId="9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168" fontId="10" fillId="0" borderId="2" xfId="2" applyNumberFormat="1" applyFont="1" applyFill="1" applyBorder="1" applyAlignment="1">
      <alignment vertical="center"/>
    </xf>
    <xf numFmtId="168" fontId="10" fillId="0" borderId="2" xfId="2" applyNumberFormat="1" applyFont="1" applyBorder="1" applyAlignment="1">
      <alignment vertical="center"/>
    </xf>
    <xf numFmtId="0" fontId="10" fillId="0" borderId="2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vertical="center"/>
    </xf>
    <xf numFmtId="3" fontId="10" fillId="0" borderId="2" xfId="4" applyNumberFormat="1" applyFont="1" applyFill="1" applyBorder="1" applyAlignment="1">
      <alignment horizontal="center" vertical="center"/>
    </xf>
    <xf numFmtId="49" fontId="5" fillId="2" borderId="2" xfId="0" applyNumberFormat="1" applyFont="1" applyFill="1" applyBorder="1" applyAlignment="1">
      <alignment wrapText="1"/>
    </xf>
    <xf numFmtId="49" fontId="5" fillId="2" borderId="2" xfId="0" applyNumberFormat="1" applyFont="1" applyFill="1" applyBorder="1" applyAlignment="1">
      <alignment horizontal="center" wrapText="1"/>
    </xf>
    <xf numFmtId="0" fontId="5" fillId="2" borderId="2" xfId="0" applyNumberFormat="1" applyFont="1" applyFill="1" applyBorder="1" applyAlignment="1">
      <alignment wrapText="1"/>
    </xf>
    <xf numFmtId="49" fontId="5" fillId="2" borderId="2" xfId="0" applyNumberFormat="1" applyFont="1" applyFill="1" applyBorder="1" applyAlignment="1">
      <alignment horizontal="right" wrapText="1"/>
    </xf>
    <xf numFmtId="3" fontId="5" fillId="2" borderId="2" xfId="0" applyNumberFormat="1" applyFont="1" applyFill="1" applyBorder="1" applyAlignment="1">
      <alignment horizontal="right" wrapText="1"/>
    </xf>
    <xf numFmtId="0" fontId="11" fillId="0" borderId="2" xfId="0" applyFont="1" applyFill="1" applyBorder="1" applyAlignment="1">
      <alignment vertical="center" wrapText="1"/>
    </xf>
    <xf numFmtId="0" fontId="9" fillId="0" borderId="2" xfId="0" applyFont="1" applyFill="1" applyBorder="1" applyAlignment="1">
      <alignment horizontal="center" vertical="center" wrapText="1"/>
    </xf>
    <xf numFmtId="168" fontId="9" fillId="0" borderId="2" xfId="2" applyNumberFormat="1" applyFont="1" applyFill="1" applyBorder="1" applyAlignment="1">
      <alignment horizontal="center" vertical="center" wrapText="1"/>
    </xf>
    <xf numFmtId="168" fontId="9" fillId="0" borderId="2" xfId="2" applyNumberFormat="1" applyFont="1" applyFill="1" applyBorder="1" applyAlignment="1">
      <alignment vertical="center" wrapText="1"/>
    </xf>
    <xf numFmtId="0" fontId="12" fillId="0" borderId="2" xfId="0" applyFont="1" applyFill="1" applyBorder="1" applyAlignment="1">
      <alignment horizontal="left" vertical="center"/>
    </xf>
    <xf numFmtId="164" fontId="10" fillId="0" borderId="2" xfId="5" applyNumberFormat="1" applyFont="1" applyFill="1" applyBorder="1" applyAlignment="1">
      <alignment horizontal="center" vertical="center"/>
    </xf>
    <xf numFmtId="0" fontId="10" fillId="0" borderId="2" xfId="5" applyNumberFormat="1" applyFont="1" applyFill="1" applyBorder="1" applyAlignment="1">
      <alignment horizontal="center" vertical="center"/>
    </xf>
    <xf numFmtId="2" fontId="10" fillId="0" borderId="2" xfId="5" applyNumberFormat="1" applyFont="1" applyFill="1" applyBorder="1" applyAlignment="1">
      <alignment horizontal="center" vertical="center"/>
    </xf>
    <xf numFmtId="0" fontId="10" fillId="0" borderId="2" xfId="6" applyFont="1" applyFill="1" applyBorder="1" applyAlignment="1">
      <alignment horizontal="center" vertical="center"/>
    </xf>
    <xf numFmtId="0" fontId="10" fillId="0" borderId="2" xfId="3" applyNumberFormat="1" applyFont="1" applyFill="1" applyBorder="1"/>
    <xf numFmtId="49" fontId="5" fillId="2" borderId="1" xfId="0" applyNumberFormat="1" applyFont="1" applyFill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49" fontId="8" fillId="2" borderId="1" xfId="0" applyNumberFormat="1" applyFont="1" applyFill="1" applyBorder="1" applyAlignment="1">
      <alignment vertical="center"/>
    </xf>
    <xf numFmtId="0" fontId="5" fillId="7" borderId="1" xfId="0" applyFont="1" applyFill="1" applyBorder="1" applyAlignment="1"/>
    <xf numFmtId="49" fontId="8" fillId="2" borderId="2" xfId="0" applyNumberFormat="1" applyFont="1" applyFill="1" applyBorder="1" applyAlignment="1">
      <alignment vertical="center"/>
    </xf>
    <xf numFmtId="3" fontId="8" fillId="2" borderId="2" xfId="0" applyNumberFormat="1" applyFont="1" applyFill="1" applyBorder="1" applyAlignment="1">
      <alignment vertical="center"/>
    </xf>
    <xf numFmtId="9" fontId="5" fillId="2" borderId="2" xfId="0" applyNumberFormat="1" applyFont="1" applyFill="1" applyBorder="1" applyAlignment="1"/>
    <xf numFmtId="0" fontId="8" fillId="2" borderId="2" xfId="0" applyNumberFormat="1" applyFont="1" applyFill="1" applyBorder="1" applyAlignment="1">
      <alignment vertical="center"/>
    </xf>
    <xf numFmtId="166" fontId="8" fillId="2" borderId="2" xfId="0" applyNumberFormat="1" applyFont="1" applyFill="1" applyBorder="1" applyAlignment="1">
      <alignment vertical="center"/>
    </xf>
    <xf numFmtId="0" fontId="4" fillId="7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vertical="center"/>
    </xf>
    <xf numFmtId="0" fontId="8" fillId="7" borderId="1" xfId="0" applyFont="1" applyFill="1" applyBorder="1" applyAlignment="1">
      <alignment vertical="center"/>
    </xf>
    <xf numFmtId="49" fontId="4" fillId="3" borderId="1" xfId="0" applyNumberFormat="1" applyFont="1" applyFill="1" applyBorder="1" applyAlignment="1">
      <alignment vertical="center" wrapText="1"/>
    </xf>
    <xf numFmtId="49" fontId="6" fillId="3" borderId="1" xfId="0" applyNumberFormat="1" applyFont="1" applyFill="1" applyBorder="1" applyAlignment="1">
      <alignment wrapText="1"/>
    </xf>
    <xf numFmtId="0" fontId="6" fillId="4" borderId="1" xfId="0" applyFont="1" applyFill="1" applyBorder="1" applyAlignment="1">
      <alignment wrapText="1"/>
    </xf>
    <xf numFmtId="49" fontId="4" fillId="3" borderId="1" xfId="0" applyNumberFormat="1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/>
    </xf>
    <xf numFmtId="165" fontId="4" fillId="5" borderId="1" xfId="0" applyNumberFormat="1" applyFont="1" applyFill="1" applyBorder="1" applyAlignment="1">
      <alignment vertical="center"/>
    </xf>
    <xf numFmtId="49" fontId="4" fillId="3" borderId="1" xfId="0" applyNumberFormat="1" applyFont="1" applyFill="1" applyBorder="1" applyAlignment="1">
      <alignment vertical="center"/>
    </xf>
    <xf numFmtId="165" fontId="4" fillId="3" borderId="1" xfId="0" applyNumberFormat="1" applyFont="1" applyFill="1" applyBorder="1" applyAlignment="1">
      <alignment vertical="center"/>
    </xf>
    <xf numFmtId="165" fontId="4" fillId="6" borderId="1" xfId="0" applyNumberFormat="1" applyFont="1" applyFill="1" applyBorder="1" applyAlignment="1">
      <alignment vertical="center"/>
    </xf>
    <xf numFmtId="49" fontId="15" fillId="9" borderId="1" xfId="0" applyNumberFormat="1" applyFont="1" applyFill="1" applyBorder="1" applyAlignment="1">
      <alignment vertical="center"/>
    </xf>
    <xf numFmtId="0" fontId="8" fillId="9" borderId="1" xfId="0" applyFont="1" applyFill="1" applyBorder="1" applyAlignment="1">
      <alignment vertical="center"/>
    </xf>
    <xf numFmtId="0" fontId="5" fillId="9" borderId="1" xfId="0" applyFont="1" applyFill="1" applyBorder="1" applyAlignment="1"/>
    <xf numFmtId="49" fontId="8" fillId="8" borderId="1" xfId="0" applyNumberFormat="1" applyFont="1" applyFill="1" applyBorder="1" applyAlignment="1">
      <alignment vertical="center"/>
    </xf>
    <xf numFmtId="49" fontId="5" fillId="8" borderId="1" xfId="0" applyNumberFormat="1" applyFont="1" applyFill="1" applyBorder="1" applyAlignment="1"/>
    <xf numFmtId="166" fontId="8" fillId="8" borderId="1" xfId="0" applyNumberFormat="1" applyFont="1" applyFill="1" applyBorder="1" applyAlignment="1">
      <alignment vertical="center"/>
    </xf>
    <xf numFmtId="9" fontId="8" fillId="8" borderId="1" xfId="0" applyNumberFormat="1" applyFont="1" applyFill="1" applyBorder="1" applyAlignment="1">
      <alignment vertical="center"/>
    </xf>
    <xf numFmtId="0" fontId="4" fillId="9" borderId="1" xfId="0" applyFont="1" applyFill="1" applyBorder="1" applyAlignment="1">
      <alignment vertical="center"/>
    </xf>
    <xf numFmtId="49" fontId="15" fillId="9" borderId="1" xfId="0" applyNumberFormat="1" applyFont="1" applyFill="1" applyBorder="1" applyAlignment="1">
      <alignment vertical="center"/>
    </xf>
    <xf numFmtId="49" fontId="8" fillId="10" borderId="2" xfId="0" applyNumberFormat="1" applyFont="1" applyFill="1" applyBorder="1" applyAlignment="1">
      <alignment vertical="center"/>
    </xf>
    <xf numFmtId="0" fontId="8" fillId="10" borderId="2" xfId="0" applyNumberFormat="1" applyFont="1" applyFill="1" applyBorder="1" applyAlignment="1">
      <alignment vertical="center"/>
    </xf>
    <xf numFmtId="166" fontId="8" fillId="10" borderId="2" xfId="0" applyNumberFormat="1" applyFont="1" applyFill="1" applyBorder="1" applyAlignment="1">
      <alignment vertical="center"/>
    </xf>
  </cellXfs>
  <cellStyles count="7">
    <cellStyle name="Millares" xfId="2" builtinId="3"/>
    <cellStyle name="Millares 3" xfId="3"/>
    <cellStyle name="Millares 4" xfId="4"/>
    <cellStyle name="Millares 6" xfId="5"/>
    <cellStyle name="Normal" xfId="0" builtinId="0"/>
    <cellStyle name="Normal 2" xfId="1"/>
    <cellStyle name="Normal 6" xfId="6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28574</xdr:colOff>
      <xdr:row>0</xdr:row>
      <xdr:rowOff>171450</xdr:rowOff>
    </xdr:from>
    <xdr:to>
      <xdr:col>7</xdr:col>
      <xdr:colOff>38100</xdr:colOff>
      <xdr:row>7</xdr:row>
      <xdr:rowOff>13034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3849" y="171450"/>
          <a:ext cx="6753226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85"/>
  <sheetViews>
    <sheetView showGridLines="0" tabSelected="1" workbookViewId="0">
      <selection activeCell="H73" sqref="H73:H74"/>
    </sheetView>
  </sheetViews>
  <sheetFormatPr baseColWidth="10" defaultColWidth="10.85546875" defaultRowHeight="11.25" customHeight="1" x14ac:dyDescent="0.2"/>
  <cols>
    <col min="1" max="1" width="4.42578125" style="23" customWidth="1"/>
    <col min="2" max="2" width="21" style="23" customWidth="1"/>
    <col min="3" max="3" width="22.5703125" style="23" customWidth="1"/>
    <col min="4" max="4" width="9.42578125" style="23" customWidth="1"/>
    <col min="5" max="5" width="21.140625" style="23" customWidth="1"/>
    <col min="6" max="6" width="11" style="23" customWidth="1"/>
    <col min="7" max="7" width="16" style="23" customWidth="1"/>
    <col min="8" max="255" width="10.85546875" style="23" customWidth="1"/>
    <col min="256" max="16384" width="10.85546875" style="24"/>
  </cols>
  <sheetData>
    <row r="1" spans="1:7" ht="15" customHeight="1" x14ac:dyDescent="0.2">
      <c r="A1" s="1"/>
      <c r="B1" s="1"/>
      <c r="C1" s="1"/>
      <c r="D1" s="1"/>
      <c r="E1" s="1"/>
      <c r="F1" s="1"/>
      <c r="G1" s="1"/>
    </row>
    <row r="2" spans="1:7" ht="15" customHeight="1" x14ac:dyDescent="0.2">
      <c r="A2" s="1"/>
      <c r="B2" s="1"/>
      <c r="C2" s="1"/>
      <c r="D2" s="1"/>
      <c r="E2" s="1"/>
      <c r="F2" s="1"/>
      <c r="G2" s="1"/>
    </row>
    <row r="3" spans="1:7" ht="15" customHeight="1" x14ac:dyDescent="0.2">
      <c r="A3" s="1"/>
      <c r="B3" s="1"/>
      <c r="C3" s="1"/>
      <c r="D3" s="1"/>
      <c r="E3" s="1"/>
      <c r="F3" s="1"/>
      <c r="G3" s="1"/>
    </row>
    <row r="4" spans="1:7" ht="15" customHeight="1" x14ac:dyDescent="0.2">
      <c r="A4" s="1"/>
      <c r="B4" s="1"/>
      <c r="C4" s="1"/>
      <c r="D4" s="1"/>
      <c r="E4" s="1"/>
      <c r="F4" s="1"/>
      <c r="G4" s="1"/>
    </row>
    <row r="5" spans="1:7" ht="15" customHeight="1" x14ac:dyDescent="0.2">
      <c r="A5" s="1"/>
      <c r="B5" s="1"/>
      <c r="C5" s="1"/>
      <c r="D5" s="1"/>
      <c r="E5" s="1"/>
      <c r="F5" s="1"/>
      <c r="G5" s="1"/>
    </row>
    <row r="6" spans="1:7" ht="15" customHeight="1" x14ac:dyDescent="0.2">
      <c r="A6" s="1"/>
      <c r="B6" s="1"/>
      <c r="C6" s="1"/>
      <c r="D6" s="1"/>
      <c r="E6" s="1"/>
      <c r="F6" s="1"/>
      <c r="G6" s="1"/>
    </row>
    <row r="7" spans="1:7" ht="15" customHeight="1" x14ac:dyDescent="0.2">
      <c r="A7" s="1"/>
      <c r="B7" s="1"/>
      <c r="C7" s="1"/>
      <c r="D7" s="1"/>
      <c r="E7" s="1"/>
      <c r="F7" s="1"/>
      <c r="G7" s="1"/>
    </row>
    <row r="8" spans="1:7" ht="15" customHeight="1" x14ac:dyDescent="0.2">
      <c r="A8" s="1"/>
      <c r="B8" s="1"/>
      <c r="C8" s="1"/>
      <c r="D8" s="1"/>
      <c r="E8" s="1"/>
      <c r="F8" s="1"/>
      <c r="G8" s="1"/>
    </row>
    <row r="9" spans="1:7" ht="12" customHeight="1" x14ac:dyDescent="0.2">
      <c r="A9" s="1"/>
      <c r="B9" s="72" t="s">
        <v>0</v>
      </c>
      <c r="C9" s="25" t="s">
        <v>59</v>
      </c>
      <c r="D9" s="1"/>
      <c r="E9" s="73" t="s">
        <v>93</v>
      </c>
      <c r="F9" s="74"/>
      <c r="G9" s="26">
        <v>20</v>
      </c>
    </row>
    <row r="10" spans="1:7" ht="17.25" customHeight="1" x14ac:dyDescent="0.2">
      <c r="A10" s="1"/>
      <c r="B10" s="27" t="s">
        <v>1</v>
      </c>
      <c r="C10" s="25" t="s">
        <v>60</v>
      </c>
      <c r="D10" s="1"/>
      <c r="E10" s="28" t="s">
        <v>2</v>
      </c>
      <c r="F10" s="29"/>
      <c r="G10" s="30" t="s">
        <v>98</v>
      </c>
    </row>
    <row r="11" spans="1:7" ht="18" customHeight="1" x14ac:dyDescent="0.2">
      <c r="A11" s="1"/>
      <c r="B11" s="27" t="s">
        <v>3</v>
      </c>
      <c r="C11" s="25" t="s">
        <v>61</v>
      </c>
      <c r="D11" s="1"/>
      <c r="E11" s="28" t="s">
        <v>94</v>
      </c>
      <c r="F11" s="29"/>
      <c r="G11" s="26">
        <v>100000</v>
      </c>
    </row>
    <row r="12" spans="1:7" ht="12" x14ac:dyDescent="0.2">
      <c r="A12" s="1"/>
      <c r="B12" s="27" t="s">
        <v>4</v>
      </c>
      <c r="C12" s="25" t="s">
        <v>55</v>
      </c>
      <c r="D12" s="1"/>
      <c r="E12" s="31" t="s">
        <v>5</v>
      </c>
      <c r="F12" s="32"/>
      <c r="G12" s="26">
        <f>G9*G11</f>
        <v>2000000</v>
      </c>
    </row>
    <row r="13" spans="1:7" ht="12" x14ac:dyDescent="0.2">
      <c r="A13" s="1"/>
      <c r="B13" s="27" t="s">
        <v>6</v>
      </c>
      <c r="C13" s="25" t="s">
        <v>56</v>
      </c>
      <c r="D13" s="1"/>
      <c r="E13" s="28" t="s">
        <v>7</v>
      </c>
      <c r="F13" s="29"/>
      <c r="G13" s="33" t="s">
        <v>63</v>
      </c>
    </row>
    <row r="14" spans="1:7" ht="12" x14ac:dyDescent="0.2">
      <c r="A14" s="1"/>
      <c r="B14" s="27" t="s">
        <v>8</v>
      </c>
      <c r="C14" s="25" t="s">
        <v>62</v>
      </c>
      <c r="D14" s="1"/>
      <c r="E14" s="28" t="s">
        <v>9</v>
      </c>
      <c r="F14" s="29"/>
      <c r="G14" s="30" t="s">
        <v>64</v>
      </c>
    </row>
    <row r="15" spans="1:7" ht="24" x14ac:dyDescent="0.2">
      <c r="A15" s="1"/>
      <c r="B15" s="27" t="s">
        <v>10</v>
      </c>
      <c r="C15" s="34">
        <v>44713</v>
      </c>
      <c r="D15" s="1"/>
      <c r="E15" s="35" t="s">
        <v>11</v>
      </c>
      <c r="F15" s="36"/>
      <c r="G15" s="33" t="s">
        <v>57</v>
      </c>
    </row>
    <row r="16" spans="1:7" ht="12" customHeight="1" x14ac:dyDescent="0.2">
      <c r="A16" s="1"/>
      <c r="B16" s="2"/>
      <c r="C16" s="3"/>
      <c r="D16" s="1"/>
      <c r="E16" s="1"/>
      <c r="F16" s="1"/>
      <c r="G16" s="4"/>
    </row>
    <row r="17" spans="1:7" ht="12" customHeight="1" x14ac:dyDescent="0.2">
      <c r="A17" s="1"/>
      <c r="B17" s="5" t="s">
        <v>12</v>
      </c>
      <c r="C17" s="6"/>
      <c r="D17" s="6"/>
      <c r="E17" s="6"/>
      <c r="F17" s="6"/>
      <c r="G17" s="6"/>
    </row>
    <row r="18" spans="1:7" ht="12" customHeight="1" x14ac:dyDescent="0.2">
      <c r="A18" s="1"/>
      <c r="B18" s="1"/>
      <c r="C18" s="7"/>
      <c r="D18" s="7"/>
      <c r="E18" s="7"/>
      <c r="F18" s="1"/>
      <c r="G18" s="1"/>
    </row>
    <row r="19" spans="1:7" ht="12" customHeight="1" x14ac:dyDescent="0.2">
      <c r="A19" s="1"/>
      <c r="B19" s="8" t="s">
        <v>13</v>
      </c>
      <c r="C19" s="9"/>
      <c r="D19" s="9"/>
      <c r="E19" s="9"/>
      <c r="F19" s="9"/>
      <c r="G19" s="9"/>
    </row>
    <row r="20" spans="1:7" ht="24" customHeight="1" x14ac:dyDescent="0.2">
      <c r="A20" s="1"/>
      <c r="B20" s="75" t="s">
        <v>14</v>
      </c>
      <c r="C20" s="75" t="s">
        <v>15</v>
      </c>
      <c r="D20" s="75" t="s">
        <v>16</v>
      </c>
      <c r="E20" s="75" t="s">
        <v>17</v>
      </c>
      <c r="F20" s="75" t="s">
        <v>18</v>
      </c>
      <c r="G20" s="75" t="s">
        <v>19</v>
      </c>
    </row>
    <row r="21" spans="1:7" ht="12" x14ac:dyDescent="0.2">
      <c r="A21" s="1"/>
      <c r="B21" s="37" t="s">
        <v>65</v>
      </c>
      <c r="C21" s="38" t="s">
        <v>20</v>
      </c>
      <c r="D21" s="39">
        <v>0.5</v>
      </c>
      <c r="E21" s="39" t="s">
        <v>66</v>
      </c>
      <c r="F21" s="40">
        <v>18000</v>
      </c>
      <c r="G21" s="41">
        <f>F21*D21</f>
        <v>9000</v>
      </c>
    </row>
    <row r="22" spans="1:7" ht="12.75" customHeight="1" x14ac:dyDescent="0.2">
      <c r="A22" s="1"/>
      <c r="B22" s="37" t="s">
        <v>67</v>
      </c>
      <c r="C22" s="38" t="s">
        <v>20</v>
      </c>
      <c r="D22" s="39">
        <v>0.5</v>
      </c>
      <c r="E22" s="39" t="s">
        <v>68</v>
      </c>
      <c r="F22" s="40">
        <v>18000</v>
      </c>
      <c r="G22" s="41">
        <f>F22*D22</f>
        <v>9000</v>
      </c>
    </row>
    <row r="23" spans="1:7" ht="24" x14ac:dyDescent="0.2">
      <c r="A23" s="1"/>
      <c r="B23" s="42" t="s">
        <v>69</v>
      </c>
      <c r="C23" s="38" t="s">
        <v>20</v>
      </c>
      <c r="D23" s="39">
        <v>0.5</v>
      </c>
      <c r="E23" s="39" t="s">
        <v>58</v>
      </c>
      <c r="F23" s="40">
        <v>18000</v>
      </c>
      <c r="G23" s="41">
        <f>F23*D23</f>
        <v>9000</v>
      </c>
    </row>
    <row r="24" spans="1:7" ht="12.75" customHeight="1" x14ac:dyDescent="0.2">
      <c r="A24" s="1"/>
      <c r="B24" s="37" t="s">
        <v>70</v>
      </c>
      <c r="C24" s="38" t="s">
        <v>20</v>
      </c>
      <c r="D24" s="39">
        <v>2</v>
      </c>
      <c r="E24" s="39" t="s">
        <v>71</v>
      </c>
      <c r="F24" s="40">
        <f>25000*1.2</f>
        <v>30000</v>
      </c>
      <c r="G24" s="41">
        <f>F24*D24</f>
        <v>60000</v>
      </c>
    </row>
    <row r="25" spans="1:7" ht="12.75" customHeight="1" x14ac:dyDescent="0.2">
      <c r="A25" s="1"/>
      <c r="B25" s="43" t="s">
        <v>72</v>
      </c>
      <c r="C25" s="38" t="s">
        <v>73</v>
      </c>
      <c r="D25" s="44">
        <v>15</v>
      </c>
      <c r="E25" s="39" t="s">
        <v>74</v>
      </c>
      <c r="F25" s="40">
        <v>1600</v>
      </c>
      <c r="G25" s="41">
        <f>F25*D25</f>
        <v>24000</v>
      </c>
    </row>
    <row r="26" spans="1:7" ht="12.75" customHeight="1" x14ac:dyDescent="0.2">
      <c r="A26" s="1"/>
      <c r="B26" s="14" t="s">
        <v>21</v>
      </c>
      <c r="C26" s="15"/>
      <c r="D26" s="15"/>
      <c r="E26" s="15"/>
      <c r="F26" s="16"/>
      <c r="G26" s="17">
        <f>SUM(G21:G25)</f>
        <v>111000</v>
      </c>
    </row>
    <row r="27" spans="1:7" ht="12" customHeight="1" x14ac:dyDescent="0.2">
      <c r="A27" s="1"/>
      <c r="B27" s="1"/>
      <c r="C27" s="1"/>
      <c r="D27" s="1"/>
      <c r="E27" s="1"/>
      <c r="F27" s="10"/>
      <c r="G27" s="10"/>
    </row>
    <row r="28" spans="1:7" ht="12" customHeight="1" x14ac:dyDescent="0.2">
      <c r="A28" s="1"/>
      <c r="B28" s="8" t="s">
        <v>22</v>
      </c>
      <c r="C28" s="11"/>
      <c r="D28" s="11"/>
      <c r="E28" s="11"/>
      <c r="F28" s="9"/>
      <c r="G28" s="9"/>
    </row>
    <row r="29" spans="1:7" ht="24" customHeight="1" x14ac:dyDescent="0.2">
      <c r="A29" s="1"/>
      <c r="B29" s="76" t="s">
        <v>14</v>
      </c>
      <c r="C29" s="75" t="s">
        <v>15</v>
      </c>
      <c r="D29" s="75" t="s">
        <v>16</v>
      </c>
      <c r="E29" s="76" t="s">
        <v>17</v>
      </c>
      <c r="F29" s="75" t="s">
        <v>18</v>
      </c>
      <c r="G29" s="76" t="s">
        <v>19</v>
      </c>
    </row>
    <row r="30" spans="1:7" ht="12" customHeight="1" x14ac:dyDescent="0.2">
      <c r="A30" s="1"/>
      <c r="B30" s="12"/>
      <c r="C30" s="13"/>
      <c r="D30" s="13">
        <v>0</v>
      </c>
      <c r="E30" s="13"/>
      <c r="F30" s="12">
        <v>0</v>
      </c>
      <c r="G30" s="12">
        <v>0</v>
      </c>
    </row>
    <row r="31" spans="1:7" ht="12" customHeight="1" x14ac:dyDescent="0.2">
      <c r="A31" s="1"/>
      <c r="B31" s="14" t="s">
        <v>23</v>
      </c>
      <c r="C31" s="15"/>
      <c r="D31" s="15"/>
      <c r="E31" s="15"/>
      <c r="F31" s="16"/>
      <c r="G31" s="16">
        <f>G30</f>
        <v>0</v>
      </c>
    </row>
    <row r="32" spans="1:7" ht="12" customHeight="1" x14ac:dyDescent="0.2">
      <c r="A32" s="1"/>
      <c r="B32" s="1"/>
      <c r="C32" s="1"/>
      <c r="D32" s="1"/>
      <c r="E32" s="1"/>
      <c r="F32" s="10"/>
      <c r="G32" s="10"/>
    </row>
    <row r="33" spans="1:7" ht="12" customHeight="1" x14ac:dyDescent="0.2">
      <c r="A33" s="1"/>
      <c r="B33" s="8" t="s">
        <v>24</v>
      </c>
      <c r="C33" s="11"/>
      <c r="D33" s="11"/>
      <c r="E33" s="11"/>
      <c r="F33" s="9"/>
      <c r="G33" s="9"/>
    </row>
    <row r="34" spans="1:7" ht="24" customHeight="1" x14ac:dyDescent="0.2">
      <c r="A34" s="1"/>
      <c r="B34" s="76" t="s">
        <v>14</v>
      </c>
      <c r="C34" s="76" t="s">
        <v>15</v>
      </c>
      <c r="D34" s="76" t="s">
        <v>16</v>
      </c>
      <c r="E34" s="76" t="s">
        <v>17</v>
      </c>
      <c r="F34" s="75" t="s">
        <v>18</v>
      </c>
      <c r="G34" s="76" t="s">
        <v>19</v>
      </c>
    </row>
    <row r="35" spans="1:7" ht="12.75" customHeight="1" x14ac:dyDescent="0.2">
      <c r="A35" s="1"/>
      <c r="B35" s="45"/>
      <c r="C35" s="46"/>
      <c r="D35" s="47">
        <v>0</v>
      </c>
      <c r="E35" s="48"/>
      <c r="F35" s="49">
        <v>0</v>
      </c>
      <c r="G35" s="49">
        <v>0</v>
      </c>
    </row>
    <row r="36" spans="1:7" ht="12.75" customHeight="1" x14ac:dyDescent="0.2">
      <c r="A36" s="1"/>
      <c r="B36" s="14" t="s">
        <v>25</v>
      </c>
      <c r="C36" s="15"/>
      <c r="D36" s="15"/>
      <c r="E36" s="15"/>
      <c r="F36" s="16"/>
      <c r="G36" s="17">
        <f>G35</f>
        <v>0</v>
      </c>
    </row>
    <row r="37" spans="1:7" ht="12" customHeight="1" x14ac:dyDescent="0.2">
      <c r="A37" s="1"/>
      <c r="B37" s="1"/>
      <c r="C37" s="1"/>
      <c r="D37" s="1"/>
      <c r="E37" s="1"/>
      <c r="F37" s="10"/>
      <c r="G37" s="10"/>
    </row>
    <row r="38" spans="1:7" ht="12" customHeight="1" x14ac:dyDescent="0.2">
      <c r="A38" s="1"/>
      <c r="B38" s="8" t="s">
        <v>26</v>
      </c>
      <c r="C38" s="11"/>
      <c r="D38" s="11"/>
      <c r="E38" s="11"/>
      <c r="F38" s="9"/>
      <c r="G38" s="9"/>
    </row>
    <row r="39" spans="1:7" ht="24" customHeight="1" x14ac:dyDescent="0.2">
      <c r="A39" s="1"/>
      <c r="B39" s="75" t="s">
        <v>27</v>
      </c>
      <c r="C39" s="75" t="s">
        <v>28</v>
      </c>
      <c r="D39" s="75" t="s">
        <v>29</v>
      </c>
      <c r="E39" s="75" t="s">
        <v>17</v>
      </c>
      <c r="F39" s="75" t="s">
        <v>18</v>
      </c>
      <c r="G39" s="75" t="s">
        <v>19</v>
      </c>
    </row>
    <row r="40" spans="1:7" ht="24" x14ac:dyDescent="0.2">
      <c r="A40" s="1"/>
      <c r="B40" s="50" t="s">
        <v>75</v>
      </c>
      <c r="C40" s="51"/>
      <c r="D40" s="51"/>
      <c r="E40" s="51"/>
      <c r="F40" s="52"/>
      <c r="G40" s="53"/>
    </row>
    <row r="41" spans="1:7" ht="12.75" customHeight="1" x14ac:dyDescent="0.2">
      <c r="A41" s="1"/>
      <c r="B41" s="37" t="s">
        <v>76</v>
      </c>
      <c r="C41" s="39" t="s">
        <v>77</v>
      </c>
      <c r="D41" s="39">
        <v>10</v>
      </c>
      <c r="E41" s="39" t="s">
        <v>78</v>
      </c>
      <c r="F41" s="40">
        <v>6000</v>
      </c>
      <c r="G41" s="41">
        <f>(F41*D41)*1.19</f>
        <v>71400</v>
      </c>
    </row>
    <row r="42" spans="1:7" ht="12.75" customHeight="1" x14ac:dyDescent="0.2">
      <c r="A42" s="1"/>
      <c r="B42" s="37" t="s">
        <v>79</v>
      </c>
      <c r="C42" s="39" t="s">
        <v>80</v>
      </c>
      <c r="D42" s="39">
        <v>20</v>
      </c>
      <c r="E42" s="39" t="s">
        <v>81</v>
      </c>
      <c r="F42" s="40">
        <v>750</v>
      </c>
      <c r="G42" s="41">
        <f>(F42*D42)*1.19</f>
        <v>17850</v>
      </c>
    </row>
    <row r="43" spans="1:7" ht="12.75" customHeight="1" x14ac:dyDescent="0.2">
      <c r="A43" s="1"/>
      <c r="B43" s="37" t="s">
        <v>82</v>
      </c>
      <c r="C43" s="39" t="s">
        <v>83</v>
      </c>
      <c r="D43" s="39">
        <v>2</v>
      </c>
      <c r="E43" s="39" t="s">
        <v>84</v>
      </c>
      <c r="F43" s="40">
        <v>23520</v>
      </c>
      <c r="G43" s="41">
        <f t="shared" ref="G43:G48" si="0">F43*D43</f>
        <v>47040</v>
      </c>
    </row>
    <row r="44" spans="1:7" ht="12.75" customHeight="1" x14ac:dyDescent="0.2">
      <c r="A44" s="1"/>
      <c r="B44" s="54" t="s">
        <v>85</v>
      </c>
      <c r="C44" s="39"/>
      <c r="D44" s="39"/>
      <c r="E44" s="39"/>
      <c r="F44" s="40"/>
      <c r="G44" s="41"/>
    </row>
    <row r="45" spans="1:7" ht="12.75" customHeight="1" x14ac:dyDescent="0.2">
      <c r="A45" s="1"/>
      <c r="B45" s="37" t="s">
        <v>86</v>
      </c>
      <c r="C45" s="55" t="s">
        <v>87</v>
      </c>
      <c r="D45" s="56">
        <v>72</v>
      </c>
      <c r="E45" s="39" t="s">
        <v>88</v>
      </c>
      <c r="F45" s="40">
        <v>5500</v>
      </c>
      <c r="G45" s="41">
        <f t="shared" si="0"/>
        <v>396000</v>
      </c>
    </row>
    <row r="46" spans="1:7" ht="36" x14ac:dyDescent="0.2">
      <c r="A46" s="1"/>
      <c r="B46" s="42" t="s">
        <v>89</v>
      </c>
      <c r="C46" s="39" t="s">
        <v>90</v>
      </c>
      <c r="D46" s="57">
        <v>0.5</v>
      </c>
      <c r="E46" s="39" t="s">
        <v>58</v>
      </c>
      <c r="F46" s="40">
        <v>580000</v>
      </c>
      <c r="G46" s="41">
        <f>F46*D46</f>
        <v>290000</v>
      </c>
    </row>
    <row r="47" spans="1:7" ht="12.75" customHeight="1" x14ac:dyDescent="0.2">
      <c r="A47" s="1"/>
      <c r="B47" s="54" t="s">
        <v>31</v>
      </c>
      <c r="C47" s="55"/>
      <c r="D47" s="56"/>
      <c r="E47" s="39"/>
      <c r="F47" s="40"/>
      <c r="G47" s="41"/>
    </row>
    <row r="48" spans="1:7" ht="24" x14ac:dyDescent="0.2">
      <c r="A48" s="1"/>
      <c r="B48" s="42" t="s">
        <v>91</v>
      </c>
      <c r="C48" s="55" t="s">
        <v>92</v>
      </c>
      <c r="D48" s="56">
        <v>12</v>
      </c>
      <c r="E48" s="58" t="s">
        <v>58</v>
      </c>
      <c r="F48" s="40">
        <v>9000</v>
      </c>
      <c r="G48" s="41">
        <f t="shared" si="0"/>
        <v>108000</v>
      </c>
    </row>
    <row r="49" spans="1:7" ht="13.5" customHeight="1" x14ac:dyDescent="0.2">
      <c r="A49" s="1"/>
      <c r="B49" s="14" t="s">
        <v>30</v>
      </c>
      <c r="C49" s="15"/>
      <c r="D49" s="15"/>
      <c r="E49" s="15"/>
      <c r="F49" s="16"/>
      <c r="G49" s="17">
        <f>SUM(G40:G48)</f>
        <v>930290</v>
      </c>
    </row>
    <row r="50" spans="1:7" ht="12" customHeight="1" x14ac:dyDescent="0.2">
      <c r="A50" s="1"/>
      <c r="B50" s="1"/>
      <c r="C50" s="1"/>
      <c r="D50" s="1"/>
      <c r="E50" s="18"/>
      <c r="F50" s="10"/>
      <c r="G50" s="10"/>
    </row>
    <row r="51" spans="1:7" ht="12" customHeight="1" x14ac:dyDescent="0.2">
      <c r="A51" s="1"/>
      <c r="B51" s="8" t="s">
        <v>31</v>
      </c>
      <c r="C51" s="11"/>
      <c r="D51" s="11"/>
      <c r="E51" s="11"/>
      <c r="F51" s="9"/>
      <c r="G51" s="9"/>
    </row>
    <row r="52" spans="1:7" ht="24" customHeight="1" x14ac:dyDescent="0.2">
      <c r="A52" s="1"/>
      <c r="B52" s="76" t="s">
        <v>32</v>
      </c>
      <c r="C52" s="75" t="s">
        <v>28</v>
      </c>
      <c r="D52" s="75" t="s">
        <v>29</v>
      </c>
      <c r="E52" s="76" t="s">
        <v>17</v>
      </c>
      <c r="F52" s="75" t="s">
        <v>18</v>
      </c>
      <c r="G52" s="76" t="s">
        <v>19</v>
      </c>
    </row>
    <row r="53" spans="1:7" ht="12.75" customHeight="1" x14ac:dyDescent="0.2">
      <c r="A53" s="1"/>
      <c r="B53" s="59"/>
      <c r="C53" s="59"/>
      <c r="D53" s="59">
        <v>0</v>
      </c>
      <c r="E53" s="59"/>
      <c r="F53" s="59">
        <v>0</v>
      </c>
      <c r="G53" s="59">
        <v>0</v>
      </c>
    </row>
    <row r="54" spans="1:7" ht="13.5" customHeight="1" x14ac:dyDescent="0.2">
      <c r="A54" s="1"/>
      <c r="B54" s="14" t="s">
        <v>33</v>
      </c>
      <c r="C54" s="15"/>
      <c r="D54" s="15"/>
      <c r="E54" s="15"/>
      <c r="F54" s="16"/>
      <c r="G54" s="17"/>
    </row>
    <row r="55" spans="1:7" ht="12" customHeight="1" x14ac:dyDescent="0.2">
      <c r="A55" s="1"/>
      <c r="B55" s="1"/>
      <c r="C55" s="1"/>
      <c r="D55" s="1"/>
      <c r="E55" s="1"/>
      <c r="F55" s="10"/>
      <c r="G55" s="10"/>
    </row>
    <row r="56" spans="1:7" ht="12" customHeight="1" x14ac:dyDescent="0.2">
      <c r="A56" s="1"/>
      <c r="B56" s="8" t="s">
        <v>34</v>
      </c>
      <c r="C56" s="20"/>
      <c r="D56" s="20"/>
      <c r="E56" s="20"/>
      <c r="F56" s="20"/>
      <c r="G56" s="77">
        <f>G26+G36+G49+G54</f>
        <v>1041290</v>
      </c>
    </row>
    <row r="57" spans="1:7" ht="12" customHeight="1" x14ac:dyDescent="0.2">
      <c r="A57" s="1"/>
      <c r="B57" s="78" t="s">
        <v>35</v>
      </c>
      <c r="C57" s="19"/>
      <c r="D57" s="19"/>
      <c r="E57" s="19"/>
      <c r="F57" s="19"/>
      <c r="G57" s="79">
        <f>G56*0.05</f>
        <v>52064.5</v>
      </c>
    </row>
    <row r="58" spans="1:7" ht="12" customHeight="1" x14ac:dyDescent="0.2">
      <c r="A58" s="1"/>
      <c r="B58" s="8" t="s">
        <v>36</v>
      </c>
      <c r="C58" s="20"/>
      <c r="D58" s="20"/>
      <c r="E58" s="20"/>
      <c r="F58" s="20"/>
      <c r="G58" s="77">
        <f>G57+G56</f>
        <v>1093354.5</v>
      </c>
    </row>
    <row r="59" spans="1:7" ht="12" customHeight="1" x14ac:dyDescent="0.2">
      <c r="A59" s="1"/>
      <c r="B59" s="78" t="s">
        <v>37</v>
      </c>
      <c r="C59" s="19"/>
      <c r="D59" s="19"/>
      <c r="E59" s="19"/>
      <c r="F59" s="19"/>
      <c r="G59" s="79">
        <f>G12</f>
        <v>2000000</v>
      </c>
    </row>
    <row r="60" spans="1:7" ht="12" customHeight="1" x14ac:dyDescent="0.2">
      <c r="A60" s="1"/>
      <c r="B60" s="8" t="s">
        <v>38</v>
      </c>
      <c r="C60" s="20"/>
      <c r="D60" s="20"/>
      <c r="E60" s="20"/>
      <c r="F60" s="20"/>
      <c r="G60" s="80">
        <f>G59-G58</f>
        <v>906645.5</v>
      </c>
    </row>
    <row r="61" spans="1:7" ht="12" customHeight="1" x14ac:dyDescent="0.2">
      <c r="A61" s="1"/>
      <c r="B61" s="60" t="s">
        <v>99</v>
      </c>
      <c r="C61" s="61"/>
      <c r="D61" s="61"/>
      <c r="E61" s="61"/>
      <c r="F61" s="61"/>
      <c r="G61" s="21"/>
    </row>
    <row r="62" spans="1:7" ht="12.75" customHeight="1" x14ac:dyDescent="0.2">
      <c r="A62" s="1"/>
      <c r="B62" s="9"/>
      <c r="C62" s="61"/>
      <c r="D62" s="61"/>
      <c r="E62" s="61"/>
      <c r="F62" s="61"/>
      <c r="G62" s="21"/>
    </row>
    <row r="63" spans="1:7" ht="12" customHeight="1" x14ac:dyDescent="0.2">
      <c r="A63" s="1"/>
      <c r="B63" s="62" t="s">
        <v>100</v>
      </c>
      <c r="C63" s="1"/>
      <c r="D63" s="1"/>
      <c r="E63" s="1"/>
      <c r="F63" s="1"/>
      <c r="G63" s="21"/>
    </row>
    <row r="64" spans="1:7" ht="12" customHeight="1" x14ac:dyDescent="0.2">
      <c r="A64" s="1"/>
      <c r="B64" s="60" t="s">
        <v>39</v>
      </c>
      <c r="C64" s="1"/>
      <c r="D64" s="1"/>
      <c r="E64" s="1"/>
      <c r="F64" s="1"/>
      <c r="G64" s="21"/>
    </row>
    <row r="65" spans="1:7" ht="12" customHeight="1" x14ac:dyDescent="0.2">
      <c r="A65" s="1"/>
      <c r="B65" s="60" t="s">
        <v>40</v>
      </c>
      <c r="C65" s="1"/>
      <c r="D65" s="1"/>
      <c r="E65" s="1"/>
      <c r="F65" s="1"/>
      <c r="G65" s="21"/>
    </row>
    <row r="66" spans="1:7" ht="12" customHeight="1" x14ac:dyDescent="0.2">
      <c r="A66" s="1"/>
      <c r="B66" s="60" t="s">
        <v>41</v>
      </c>
      <c r="C66" s="1"/>
      <c r="D66" s="1"/>
      <c r="E66" s="1"/>
      <c r="F66" s="1"/>
      <c r="G66" s="21"/>
    </row>
    <row r="67" spans="1:7" ht="12" customHeight="1" x14ac:dyDescent="0.2">
      <c r="A67" s="1"/>
      <c r="B67" s="60" t="s">
        <v>42</v>
      </c>
      <c r="C67" s="1"/>
      <c r="D67" s="1"/>
      <c r="E67" s="1"/>
      <c r="F67" s="1"/>
      <c r="G67" s="21"/>
    </row>
    <row r="68" spans="1:7" ht="12" customHeight="1" x14ac:dyDescent="0.2">
      <c r="A68" s="1"/>
      <c r="B68" s="60" t="s">
        <v>43</v>
      </c>
      <c r="C68" s="1"/>
      <c r="D68" s="1"/>
      <c r="E68" s="1"/>
      <c r="F68" s="1"/>
      <c r="G68" s="21"/>
    </row>
    <row r="69" spans="1:7" ht="12.75" customHeight="1" x14ac:dyDescent="0.2">
      <c r="A69" s="1"/>
      <c r="B69" s="60" t="s">
        <v>44</v>
      </c>
      <c r="C69" s="1"/>
      <c r="D69" s="1"/>
      <c r="E69" s="1"/>
      <c r="F69" s="1"/>
      <c r="G69" s="21"/>
    </row>
    <row r="70" spans="1:7" ht="12.75" customHeight="1" x14ac:dyDescent="0.2">
      <c r="A70" s="1"/>
      <c r="B70" s="9"/>
      <c r="C70" s="1"/>
      <c r="D70" s="1"/>
      <c r="E70" s="1"/>
      <c r="F70" s="1"/>
      <c r="G70" s="21"/>
    </row>
    <row r="71" spans="1:7" ht="15" customHeight="1" x14ac:dyDescent="0.2">
      <c r="A71" s="1"/>
      <c r="B71" s="81" t="s">
        <v>45</v>
      </c>
      <c r="C71" s="82"/>
      <c r="D71" s="83"/>
      <c r="E71" s="63"/>
      <c r="F71" s="63"/>
      <c r="G71" s="21"/>
    </row>
    <row r="72" spans="1:7" ht="12" customHeight="1" x14ac:dyDescent="0.2">
      <c r="A72" s="1"/>
      <c r="B72" s="84" t="s">
        <v>32</v>
      </c>
      <c r="C72" s="84" t="s">
        <v>46</v>
      </c>
      <c r="D72" s="85" t="s">
        <v>47</v>
      </c>
      <c r="E72" s="63"/>
      <c r="F72" s="63"/>
      <c r="G72" s="21"/>
    </row>
    <row r="73" spans="1:7" ht="12" customHeight="1" x14ac:dyDescent="0.2">
      <c r="A73" s="1"/>
      <c r="B73" s="64" t="s">
        <v>48</v>
      </c>
      <c r="C73" s="65">
        <f>G26</f>
        <v>111000</v>
      </c>
      <c r="D73" s="66">
        <f>(C73/C79)</f>
        <v>0.10152242479451998</v>
      </c>
      <c r="E73" s="63"/>
      <c r="F73" s="63"/>
      <c r="G73" s="21"/>
    </row>
    <row r="74" spans="1:7" ht="12" customHeight="1" x14ac:dyDescent="0.2">
      <c r="A74" s="1"/>
      <c r="B74" s="64" t="s">
        <v>49</v>
      </c>
      <c r="C74" s="67">
        <v>0</v>
      </c>
      <c r="D74" s="66">
        <v>0</v>
      </c>
      <c r="E74" s="63"/>
      <c r="F74" s="63"/>
      <c r="G74" s="21"/>
    </row>
    <row r="75" spans="1:7" ht="12" customHeight="1" x14ac:dyDescent="0.2">
      <c r="A75" s="1"/>
      <c r="B75" s="64" t="s">
        <v>50</v>
      </c>
      <c r="C75" s="65">
        <v>0</v>
      </c>
      <c r="D75" s="66">
        <f>(C75/C79)</f>
        <v>0</v>
      </c>
      <c r="E75" s="63"/>
      <c r="F75" s="63"/>
      <c r="G75" s="21"/>
    </row>
    <row r="76" spans="1:7" ht="12" customHeight="1" x14ac:dyDescent="0.2">
      <c r="A76" s="1"/>
      <c r="B76" s="64" t="s">
        <v>27</v>
      </c>
      <c r="C76" s="65">
        <f>G49</f>
        <v>930290</v>
      </c>
      <c r="D76" s="66">
        <f>(C76/C79)</f>
        <v>0.85085852758643243</v>
      </c>
      <c r="E76" s="63"/>
      <c r="F76" s="63"/>
      <c r="G76" s="21"/>
    </row>
    <row r="77" spans="1:7" ht="12" customHeight="1" x14ac:dyDescent="0.2">
      <c r="A77" s="1"/>
      <c r="B77" s="64" t="s">
        <v>51</v>
      </c>
      <c r="C77" s="68">
        <v>0</v>
      </c>
      <c r="D77" s="66">
        <f>(C77/C79)</f>
        <v>0</v>
      </c>
      <c r="E77" s="69"/>
      <c r="F77" s="69"/>
      <c r="G77" s="21"/>
    </row>
    <row r="78" spans="1:7" ht="12" customHeight="1" x14ac:dyDescent="0.2">
      <c r="A78" s="1"/>
      <c r="B78" s="64" t="s">
        <v>52</v>
      </c>
      <c r="C78" s="68">
        <f>G57</f>
        <v>52064.5</v>
      </c>
      <c r="D78" s="66">
        <f>(C78/C79)</f>
        <v>4.7619047619047616E-2</v>
      </c>
      <c r="E78" s="69"/>
      <c r="F78" s="69"/>
      <c r="G78" s="21"/>
    </row>
    <row r="79" spans="1:7" ht="12.75" customHeight="1" x14ac:dyDescent="0.2">
      <c r="A79" s="1"/>
      <c r="B79" s="84" t="s">
        <v>53</v>
      </c>
      <c r="C79" s="86">
        <f>SUM(C73:C78)</f>
        <v>1093354.5</v>
      </c>
      <c r="D79" s="87">
        <f>SUM(D73:D78)</f>
        <v>1</v>
      </c>
      <c r="E79" s="69"/>
      <c r="F79" s="69"/>
      <c r="G79" s="21"/>
    </row>
    <row r="80" spans="1:7" ht="12" customHeight="1" x14ac:dyDescent="0.2">
      <c r="A80" s="1"/>
      <c r="B80" s="9"/>
      <c r="C80" s="61"/>
      <c r="D80" s="61"/>
      <c r="E80" s="61"/>
      <c r="F80" s="61"/>
      <c r="G80" s="21"/>
    </row>
    <row r="81" spans="1:7" ht="12.75" customHeight="1" x14ac:dyDescent="0.2">
      <c r="A81" s="1"/>
      <c r="B81" s="70"/>
      <c r="C81" s="61"/>
      <c r="D81" s="61"/>
      <c r="E81" s="61"/>
      <c r="F81" s="61"/>
      <c r="G81" s="21"/>
    </row>
    <row r="82" spans="1:7" ht="12" customHeight="1" x14ac:dyDescent="0.2">
      <c r="A82" s="1"/>
      <c r="B82" s="88"/>
      <c r="C82" s="89" t="s">
        <v>95</v>
      </c>
      <c r="D82" s="88"/>
      <c r="E82" s="88"/>
      <c r="F82" s="69"/>
      <c r="G82" s="21"/>
    </row>
    <row r="83" spans="1:7" ht="12" customHeight="1" x14ac:dyDescent="0.2">
      <c r="A83" s="1"/>
      <c r="B83" s="90" t="s">
        <v>96</v>
      </c>
      <c r="C83" s="91">
        <v>15</v>
      </c>
      <c r="D83" s="91">
        <v>20</v>
      </c>
      <c r="E83" s="91">
        <v>25</v>
      </c>
      <c r="F83" s="71"/>
      <c r="G83" s="22"/>
    </row>
    <row r="84" spans="1:7" ht="12.75" customHeight="1" x14ac:dyDescent="0.2">
      <c r="A84" s="1"/>
      <c r="B84" s="90" t="s">
        <v>97</v>
      </c>
      <c r="C84" s="92">
        <f>(G58/C83)</f>
        <v>72890.3</v>
      </c>
      <c r="D84" s="92">
        <f>(G58/D83)</f>
        <v>54667.724999999999</v>
      </c>
      <c r="E84" s="92">
        <f>(G58/E83)</f>
        <v>43734.18</v>
      </c>
      <c r="F84" s="71"/>
      <c r="G84" s="22"/>
    </row>
    <row r="85" spans="1:7" ht="15.6" customHeight="1" x14ac:dyDescent="0.2">
      <c r="A85" s="1"/>
      <c r="B85" s="60" t="s">
        <v>54</v>
      </c>
      <c r="C85" s="1"/>
      <c r="D85" s="1"/>
      <c r="E85" s="1"/>
      <c r="F85" s="1"/>
      <c r="G85" s="1"/>
    </row>
  </sheetData>
  <mergeCells count="8">
    <mergeCell ref="B71:C71"/>
    <mergeCell ref="E13:F13"/>
    <mergeCell ref="E11:F11"/>
    <mergeCell ref="E10:F10"/>
    <mergeCell ref="E9:F9"/>
    <mergeCell ref="E14:F14"/>
    <mergeCell ref="E15:F15"/>
    <mergeCell ref="B17:G17"/>
  </mergeCells>
  <pageMargins left="0.35433070866141736" right="0.35433070866141736" top="0.39370078740157483" bottom="0.39370078740157483" header="0" footer="0"/>
  <pageSetup paperSize="345" scale="7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OVINO</vt:lpstr>
      <vt:lpstr>OVINO!Área_de_impresión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Munoz Acuna Claudio A</cp:lastModifiedBy>
  <dcterms:created xsi:type="dcterms:W3CDTF">2020-11-27T12:49:26Z</dcterms:created>
  <dcterms:modified xsi:type="dcterms:W3CDTF">2022-06-20T00:44:41Z</dcterms:modified>
</cp:coreProperties>
</file>