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añete 2022\"/>
    </mc:Choice>
  </mc:AlternateContent>
  <bookViews>
    <workbookView xWindow="0" yWindow="0" windowWidth="20490" windowHeight="7155"/>
  </bookViews>
  <sheets>
    <sheet name="OVINOS" sheetId="3" r:id="rId1"/>
  </sheets>
  <definedNames>
    <definedName name="_xlnm.Print_Area" localSheetId="0">OVINOS!$A$1:$G$78</definedName>
  </definedNames>
  <calcPr calcId="152511"/>
</workbook>
</file>

<file path=xl/calcChain.xml><?xml version="1.0" encoding="utf-8"?>
<calcChain xmlns="http://schemas.openxmlformats.org/spreadsheetml/2006/main">
  <c r="G30" i="3" l="1"/>
  <c r="G23" i="3" l="1"/>
  <c r="G12" i="3"/>
  <c r="G42" i="3" l="1"/>
  <c r="G40" i="3"/>
  <c r="C69" i="3"/>
  <c r="G24" i="3"/>
  <c r="G22" i="3"/>
  <c r="G21" i="3"/>
  <c r="G53" i="3"/>
  <c r="C68" i="3" l="1"/>
  <c r="G25" i="3"/>
  <c r="C67" i="3" s="1"/>
  <c r="G43" i="3"/>
  <c r="G50" i="3" l="1"/>
  <c r="G51" i="3" s="1"/>
  <c r="C72" i="3" s="1"/>
  <c r="C70" i="3"/>
  <c r="G52" i="3" l="1"/>
  <c r="C78" i="3" s="1"/>
  <c r="C73" i="3"/>
  <c r="D72" i="3" s="1"/>
  <c r="G54" i="3" l="1"/>
  <c r="D78" i="3"/>
  <c r="E78" i="3"/>
  <c r="D71" i="3"/>
  <c r="D67" i="3"/>
  <c r="D69" i="3"/>
  <c r="D70" i="3"/>
  <c r="D73" i="3" l="1"/>
</calcChain>
</file>

<file path=xl/sharedStrings.xml><?xml version="1.0" encoding="utf-8"?>
<sst xmlns="http://schemas.openxmlformats.org/spreadsheetml/2006/main" count="113" uniqueCount="84">
  <si>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</si>
  <si>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</si>
  <si>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</si>
  <si>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</si>
  <si>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</si>
  <si>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</si>
  <si>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</si>
  <si>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</si>
  <si>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</si>
  <si>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</si>
  <si>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</si>
  <si>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</si>
  <si>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</si>
  <si>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</si>
  <si>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</si>
  <si>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</si>
  <si>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</si>
  <si>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</si>
  <si>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</si>
  <si>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</si>
  <si>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</si>
  <si>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</si>
  <si>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</si>
  <si>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</si>
  <si>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</si>
  <si>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</si>
  <si>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</si>
  <si>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</si>
  <si>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</si>
  <si>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</si>
  <si>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</si>
  <si>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</si>
  <si>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</si>
  <si>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</si>
  <si>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</si>
  <si>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</si>
  <si>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</si>
  <si>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</si>
  <si>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</si>
  <si>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</si>
  <si>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</si>
  <si>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</si>
  <si>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</si>
  <si>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</si>
  <si>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</si>
  <si>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</si>
  <si>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</si>
  <si>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</si>
  <si>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</si>
  <si>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</si>
  <si>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</si>
  <si>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</si>
  <si>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</si>
  <si>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</si>
  <si>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(qqm/hà)</t>
  </si>
  <si>
    <t>Costo unitario ($/qqm) (*)</t>
  </si>
  <si>
    <t>(*): Este valor representa el valor mìnimo de venta del producto</t>
  </si>
  <si>
    <t>BIO BIO</t>
  </si>
  <si>
    <t>CAÑETE</t>
  </si>
  <si>
    <t>SEQUÍA</t>
  </si>
  <si>
    <t>Anual</t>
  </si>
  <si>
    <t>Abril</t>
  </si>
  <si>
    <t>PRECIO ESPERADO ($/KGMs)</t>
  </si>
  <si>
    <t>ESCENARIOS COSTO UNITARIO  ($/scs)</t>
  </si>
  <si>
    <t>OVINOS</t>
  </si>
  <si>
    <t>SUFFOLK DOWN</t>
  </si>
  <si>
    <t>BAJO</t>
  </si>
  <si>
    <t>ANUAL</t>
  </si>
  <si>
    <t>MANTENCIÓN DE CERCOS</t>
  </si>
  <si>
    <t>Fertilización de mantención</t>
  </si>
  <si>
    <t>Sept-Nov</t>
  </si>
  <si>
    <t>Esquila</t>
  </si>
  <si>
    <t>Dic-Enero</t>
  </si>
  <si>
    <t>ALIMENTACIÓN</t>
  </si>
  <si>
    <t>Pradera Avena</t>
  </si>
  <si>
    <t>ha</t>
  </si>
  <si>
    <t>FARMACOS</t>
  </si>
  <si>
    <t>Insumos Veterinarios</t>
  </si>
  <si>
    <t>CB</t>
  </si>
  <si>
    <t>RENDIMIENTO (cabezas/Há.)</t>
  </si>
  <si>
    <t>CONSUMO Y VENTA</t>
  </si>
  <si>
    <t>Cuidado del rebaño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</si>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</sst>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5" fillId="0" borderId="1"/>
    <xf numFmtId="0" fontId="1" fillId="0" borderId="1"/>
  </cellStyleXfs>
  <cellXfs count="97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/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0" fontId="8" fillId="0" borderId="2" xfId="0" applyFont="1" applyBorder="1" applyAlignment="1">
      <alignment horizontal="right" wrapText="1"/>
    </xf>
    <xf numFmtId="3" fontId="8" fillId="0" borderId="2" xfId="0" applyNumberFormat="1" applyFont="1" applyBorder="1" applyAlignment="1">
      <alignment horizontal="right"/>
    </xf>
    <xf numFmtId="0" fontId="8" fillId="10" borderId="2" xfId="0" applyFont="1" applyFill="1" applyBorder="1" applyAlignment="1">
      <alignment horizontal="right"/>
    </xf>
    <xf numFmtId="17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3" fontId="8" fillId="10" borderId="2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7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9" fillId="0" borderId="2" xfId="0" applyFont="1" applyFill="1" applyBorder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3" fontId="8" fillId="0" borderId="2" xfId="0" applyNumberFormat="1" applyFont="1" applyBorder="1"/>
    <xf numFmtId="3" fontId="9" fillId="0" borderId="2" xfId="0" applyNumberFormat="1" applyFont="1" applyBorder="1"/>
    <xf numFmtId="0" fontId="8" fillId="0" borderId="2" xfId="0" applyFont="1" applyBorder="1" applyAlignment="1">
      <alignment horizontal="left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0" borderId="2" xfId="1" applyFont="1" applyBorder="1" applyAlignment="1">
      <alignment horizontal="left"/>
    </xf>
    <xf numFmtId="0" fontId="2" fillId="0" borderId="2" xfId="1" applyFont="1" applyBorder="1" applyAlignment="1">
      <alignment horizontal="center"/>
    </xf>
    <xf numFmtId="3" fontId="2" fillId="0" borderId="2" xfId="1" applyNumberFormat="1" applyFont="1" applyBorder="1" applyAlignment="1">
      <alignment horizontal="right"/>
    </xf>
    <xf numFmtId="0" fontId="8" fillId="0" borderId="2" xfId="0" applyFont="1" applyFill="1" applyBorder="1" applyAlignment="1">
      <alignment wrapText="1"/>
    </xf>
    <xf numFmtId="0" fontId="8" fillId="0" borderId="2" xfId="0" applyFont="1" applyBorder="1"/>
    <xf numFmtId="0" fontId="2" fillId="2" borderId="1" xfId="0" applyFont="1" applyFill="1" applyBorder="1" applyAlignment="1">
      <alignment horizontal="center"/>
    </xf>
    <xf numFmtId="3" fontId="2" fillId="0" borderId="1" xfId="0" applyNumberFormat="1" applyFont="1" applyBorder="1" applyAlignment="1"/>
    <xf numFmtId="49" fontId="7" fillId="5" borderId="3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5" borderId="6" xfId="0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164" fontId="7" fillId="5" borderId="7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4" fontId="7" fillId="6" borderId="10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7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7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7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4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4" fillId="2" borderId="2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165" fontId="4" fillId="2" borderId="2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165" fontId="4" fillId="8" borderId="2" xfId="0" applyNumberFormat="1" applyFont="1" applyFill="1" applyBorder="1" applyAlignment="1">
      <alignment vertical="center"/>
    </xf>
    <xf numFmtId="9" fontId="4" fillId="8" borderId="2" xfId="0" applyNumberFormat="1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49" fontId="11" fillId="9" borderId="2" xfId="0" applyNumberFormat="1" applyFont="1" applyFill="1" applyBorder="1" applyAlignment="1">
      <alignment vertical="center"/>
    </xf>
    <xf numFmtId="0" fontId="4" fillId="8" borderId="2" xfId="0" applyNumberFormat="1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/>
    </xf>
    <xf numFmtId="0" fontId="2" fillId="0" borderId="2" xfId="1" applyFont="1" applyBorder="1" applyAlignment="1">
      <alignment horizontal="right"/>
    </xf>
    <xf numFmtId="49" fontId="7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11" fillId="9" borderId="2" xfId="0" applyNumberFormat="1" applyFont="1" applyFill="1" applyBorder="1" applyAlignment="1">
      <alignment vertical="center"/>
    </xf>
    <xf numFmtId="0" fontId="4" fillId="9" borderId="2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14" fontId="8" fillId="0" borderId="2" xfId="0" applyNumberFormat="1" applyFont="1" applyBorder="1" applyAlignment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28575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7627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9"/>
  <sheetViews>
    <sheetView tabSelected="1" workbookViewId="0">
      <selection activeCell="K8" sqref="K8"/>
    </sheetView>
  </sheetViews>
  <sheetFormatPr baseColWidth="10" defaultColWidth="10.85546875" defaultRowHeight="11.25" customHeight="1"/>
  <cols>
    <col min="1" max="1" width="4.42578125" style="12" customWidth="1"/>
    <col min="2" max="2" width="22.28515625" style="12" customWidth="1"/>
    <col min="3" max="3" width="19.42578125" style="12" customWidth="1"/>
    <col min="4" max="4" width="9.42578125" style="12" customWidth="1"/>
    <col min="5" max="5" width="18.7109375" style="12" customWidth="1"/>
    <col min="6" max="6" width="13.5703125" style="12" customWidth="1"/>
    <col min="7" max="7" width="17.5703125" style="12" customWidth="1"/>
    <col min="8" max="255" width="10.85546875" style="12" customWidth="1"/>
    <col min="256" max="16384" width="10.85546875" style="13"/>
  </cols>
  <sheetData>
    <row r="1" spans="1:7" ht="15" customHeight="1">
      <c r="A1" s="11"/>
      <c r="B1" s="11"/>
      <c r="C1" s="11"/>
      <c r="D1" s="11"/>
      <c r="E1" s="11"/>
      <c r="F1" s="11"/>
      <c r="G1" s="11"/>
    </row>
    <row r="2" spans="1:7" ht="15" customHeight="1">
      <c r="A2" s="11"/>
      <c r="B2" s="11"/>
      <c r="C2" s="11"/>
      <c r="D2" s="11"/>
      <c r="E2" s="11"/>
      <c r="F2" s="11"/>
      <c r="G2" s="11"/>
    </row>
    <row r="3" spans="1:7" ht="15" customHeight="1">
      <c r="A3" s="11"/>
      <c r="B3" s="11"/>
      <c r="C3" s="11"/>
      <c r="D3" s="11"/>
      <c r="E3" s="11"/>
      <c r="F3" s="11"/>
      <c r="G3" s="11"/>
    </row>
    <row r="4" spans="1:7" ht="15" customHeight="1">
      <c r="A4" s="11"/>
      <c r="B4" s="11"/>
      <c r="C4" s="11"/>
      <c r="D4" s="11"/>
      <c r="E4" s="11"/>
      <c r="F4" s="11"/>
      <c r="G4" s="11"/>
    </row>
    <row r="5" spans="1:7" ht="15" customHeight="1">
      <c r="A5" s="11"/>
      <c r="B5" s="11"/>
      <c r="C5" s="11"/>
      <c r="D5" s="11"/>
      <c r="E5" s="11"/>
      <c r="F5" s="11"/>
      <c r="G5" s="11"/>
    </row>
    <row r="6" spans="1:7" ht="15" customHeight="1">
      <c r="A6" s="11"/>
      <c r="B6" s="11"/>
      <c r="C6" s="11"/>
      <c r="D6" s="11"/>
      <c r="E6" s="11"/>
      <c r="F6" s="11"/>
      <c r="G6" s="11"/>
    </row>
    <row r="7" spans="1:7" ht="15" customHeight="1">
      <c r="A7" s="11"/>
      <c r="B7" s="11"/>
      <c r="C7" s="11"/>
      <c r="D7" s="11"/>
      <c r="E7" s="11"/>
      <c r="F7" s="11"/>
      <c r="G7" s="11"/>
    </row>
    <row r="8" spans="1:7" ht="15" customHeight="1">
      <c r="A8" s="11"/>
      <c r="B8" s="11"/>
      <c r="C8" s="11"/>
      <c r="D8" s="11"/>
      <c r="E8" s="11"/>
      <c r="F8" s="11"/>
      <c r="G8" s="11"/>
    </row>
    <row r="9" spans="1:7" ht="12" customHeight="1">
      <c r="A9" s="11"/>
      <c r="B9" s="81" t="s">
        <v>0</v>
      </c>
      <c r="C9" s="14" t="s">
        <v>64</v>
      </c>
      <c r="D9" s="11"/>
      <c r="E9" s="90" t="s">
        <v>79</v>
      </c>
      <c r="F9" s="91"/>
      <c r="G9" s="15">
        <v>14</v>
      </c>
    </row>
    <row r="10" spans="1:7" ht="12" customHeight="1">
      <c r="A10" s="11"/>
      <c r="B10" s="5" t="s">
        <v>1</v>
      </c>
      <c r="C10" s="84" t="s">
        <v>65</v>
      </c>
      <c r="D10" s="11"/>
      <c r="E10" s="92" t="s">
        <v>2</v>
      </c>
      <c r="F10" s="93"/>
      <c r="G10" s="17" t="s">
        <v>67</v>
      </c>
    </row>
    <row r="11" spans="1:7" ht="13.5" customHeight="1">
      <c r="A11" s="11"/>
      <c r="B11" s="5" t="s">
        <v>3</v>
      </c>
      <c r="C11" s="18" t="s">
        <v>66</v>
      </c>
      <c r="D11" s="11"/>
      <c r="E11" s="92" t="s">
        <v>62</v>
      </c>
      <c r="F11" s="93"/>
      <c r="G11" s="19">
        <v>80000</v>
      </c>
    </row>
    <row r="12" spans="1:7" ht="11.25" customHeight="1">
      <c r="A12" s="11"/>
      <c r="B12" s="5" t="s">
        <v>4</v>
      </c>
      <c r="C12" s="18" t="s">
        <v>57</v>
      </c>
      <c r="D12" s="11"/>
      <c r="E12" s="8" t="s">
        <v>5</v>
      </c>
      <c r="F12" s="9"/>
      <c r="G12" s="19">
        <f>(G9*G11)*1.19</f>
        <v>1332800</v>
      </c>
    </row>
    <row r="13" spans="1:7" ht="11.25" customHeight="1">
      <c r="A13" s="11"/>
      <c r="B13" s="5" t="s">
        <v>6</v>
      </c>
      <c r="C13" s="16" t="s">
        <v>58</v>
      </c>
      <c r="D13" s="11"/>
      <c r="E13" s="92" t="s">
        <v>7</v>
      </c>
      <c r="F13" s="93"/>
      <c r="G13" s="16" t="s">
        <v>80</v>
      </c>
    </row>
    <row r="14" spans="1:7" ht="13.5" customHeight="1">
      <c r="A14" s="11"/>
      <c r="B14" s="5" t="s">
        <v>8</v>
      </c>
      <c r="C14" s="16" t="s">
        <v>58</v>
      </c>
      <c r="D14" s="11"/>
      <c r="E14" s="92" t="s">
        <v>9</v>
      </c>
      <c r="F14" s="93"/>
      <c r="G14" s="17" t="s">
        <v>67</v>
      </c>
    </row>
    <row r="15" spans="1:7" ht="12" customHeight="1">
      <c r="A15" s="11"/>
      <c r="B15" s="5" t="s">
        <v>10</v>
      </c>
      <c r="C15" s="96">
        <v>44727</v>
      </c>
      <c r="D15" s="11"/>
      <c r="E15" s="94" t="s">
        <v>11</v>
      </c>
      <c r="F15" s="95"/>
      <c r="G15" s="18" t="s">
        <v>59</v>
      </c>
    </row>
    <row r="16" spans="1:7" ht="12" customHeight="1">
      <c r="A16" s="11"/>
      <c r="B16" s="20"/>
      <c r="C16" s="21"/>
      <c r="D16" s="11"/>
      <c r="E16" s="11"/>
      <c r="F16" s="11"/>
      <c r="G16" s="22"/>
    </row>
    <row r="17" spans="1:7" ht="12" customHeight="1">
      <c r="A17" s="11"/>
      <c r="B17" s="86" t="s">
        <v>12</v>
      </c>
      <c r="C17" s="87"/>
      <c r="D17" s="87"/>
      <c r="E17" s="87"/>
      <c r="F17" s="87"/>
      <c r="G17" s="87"/>
    </row>
    <row r="18" spans="1:7" ht="12" customHeight="1">
      <c r="A18" s="11"/>
      <c r="B18" s="11"/>
      <c r="C18" s="23"/>
      <c r="D18" s="23"/>
      <c r="E18" s="23"/>
      <c r="F18" s="11"/>
      <c r="G18" s="11"/>
    </row>
    <row r="19" spans="1:7" ht="12" customHeight="1">
      <c r="A19" s="11"/>
      <c r="B19" s="24" t="s">
        <v>13</v>
      </c>
      <c r="C19" s="25"/>
      <c r="D19" s="25"/>
      <c r="E19" s="25"/>
      <c r="F19" s="25"/>
      <c r="G19" s="25"/>
    </row>
    <row r="20" spans="1:7" ht="12.75">
      <c r="A20" s="11"/>
      <c r="B20" s="82" t="s">
        <v>14</v>
      </c>
      <c r="C20" s="82" t="s">
        <v>15</v>
      </c>
      <c r="D20" s="82" t="s">
        <v>16</v>
      </c>
      <c r="E20" s="82" t="s">
        <v>17</v>
      </c>
      <c r="F20" s="82" t="s">
        <v>18</v>
      </c>
      <c r="G20" s="82" t="s">
        <v>19</v>
      </c>
    </row>
    <row r="21" spans="1:7" ht="12.75" customHeight="1">
      <c r="A21" s="11"/>
      <c r="B21" s="26" t="s">
        <v>68</v>
      </c>
      <c r="C21" s="27" t="s">
        <v>20</v>
      </c>
      <c r="D21" s="28">
        <v>2</v>
      </c>
      <c r="E21" s="27" t="s">
        <v>60</v>
      </c>
      <c r="F21" s="29">
        <v>20000</v>
      </c>
      <c r="G21" s="30">
        <f>F21*D21</f>
        <v>40000</v>
      </c>
    </row>
    <row r="22" spans="1:7" ht="12.75">
      <c r="A22" s="11"/>
      <c r="B22" s="31" t="s">
        <v>69</v>
      </c>
      <c r="C22" s="27" t="s">
        <v>20</v>
      </c>
      <c r="D22" s="28">
        <v>0.5</v>
      </c>
      <c r="E22" s="27" t="s">
        <v>70</v>
      </c>
      <c r="F22" s="29">
        <v>20000</v>
      </c>
      <c r="G22" s="30">
        <f>F22*D22</f>
        <v>10000</v>
      </c>
    </row>
    <row r="23" spans="1:7" ht="15" customHeight="1">
      <c r="A23" s="11"/>
      <c r="B23" s="31" t="s">
        <v>81</v>
      </c>
      <c r="C23" s="27" t="s">
        <v>20</v>
      </c>
      <c r="D23" s="28">
        <v>12</v>
      </c>
      <c r="E23" s="27" t="s">
        <v>60</v>
      </c>
      <c r="F23" s="29">
        <v>20000</v>
      </c>
      <c r="G23" s="30">
        <f>F23*D23</f>
        <v>240000</v>
      </c>
    </row>
    <row r="24" spans="1:7" ht="12.75" customHeight="1">
      <c r="A24" s="11"/>
      <c r="B24" s="31" t="s">
        <v>71</v>
      </c>
      <c r="C24" s="27" t="s">
        <v>20</v>
      </c>
      <c r="D24" s="28">
        <v>1</v>
      </c>
      <c r="E24" s="27" t="s">
        <v>72</v>
      </c>
      <c r="F24" s="29">
        <v>20000</v>
      </c>
      <c r="G24" s="30">
        <f>F24*D24</f>
        <v>20000</v>
      </c>
    </row>
    <row r="25" spans="1:7" ht="12" customHeight="1">
      <c r="A25" s="11"/>
      <c r="B25" s="1" t="s">
        <v>21</v>
      </c>
      <c r="C25" s="2"/>
      <c r="D25" s="2"/>
      <c r="E25" s="2"/>
      <c r="F25" s="3"/>
      <c r="G25" s="4">
        <f>SUM(G21:G24)</f>
        <v>310000</v>
      </c>
    </row>
    <row r="26" spans="1:7" ht="12" customHeight="1">
      <c r="A26" s="11"/>
      <c r="B26" s="11"/>
      <c r="C26" s="11"/>
      <c r="D26" s="11"/>
      <c r="E26" s="11"/>
      <c r="F26" s="32"/>
      <c r="G26" s="32"/>
    </row>
    <row r="27" spans="1:7" ht="12.75">
      <c r="A27" s="11"/>
      <c r="B27" s="24" t="s">
        <v>22</v>
      </c>
      <c r="C27" s="33"/>
      <c r="D27" s="33"/>
      <c r="E27" s="33"/>
      <c r="F27" s="25"/>
      <c r="G27" s="25"/>
    </row>
    <row r="28" spans="1:7" ht="15" customHeight="1">
      <c r="A28" s="11"/>
      <c r="B28" s="83" t="s">
        <v>14</v>
      </c>
      <c r="C28" s="82" t="s">
        <v>15</v>
      </c>
      <c r="D28" s="82" t="s">
        <v>16</v>
      </c>
      <c r="E28" s="83" t="s">
        <v>17</v>
      </c>
      <c r="F28" s="82" t="s">
        <v>18</v>
      </c>
      <c r="G28" s="83" t="s">
        <v>19</v>
      </c>
    </row>
    <row r="29" spans="1:7" ht="12" customHeight="1">
      <c r="A29" s="11"/>
      <c r="B29" s="34"/>
      <c r="C29" s="35"/>
      <c r="D29" s="85">
        <v>0</v>
      </c>
      <c r="E29" s="35"/>
      <c r="F29" s="36">
        <v>0</v>
      </c>
      <c r="G29" s="30">
        <v>0</v>
      </c>
    </row>
    <row r="30" spans="1:7" ht="12" customHeight="1">
      <c r="A30" s="11"/>
      <c r="B30" s="1" t="s">
        <v>23</v>
      </c>
      <c r="C30" s="2"/>
      <c r="D30" s="2"/>
      <c r="E30" s="2"/>
      <c r="F30" s="3"/>
      <c r="G30" s="4">
        <f>G29</f>
        <v>0</v>
      </c>
    </row>
    <row r="31" spans="1:7" ht="12" customHeight="1">
      <c r="A31" s="11"/>
      <c r="B31" s="11"/>
      <c r="C31" s="11"/>
      <c r="D31" s="11"/>
      <c r="E31" s="11"/>
      <c r="F31" s="32"/>
      <c r="G31" s="32"/>
    </row>
    <row r="32" spans="1:7" ht="12.75">
      <c r="A32" s="11"/>
      <c r="B32" s="24" t="s">
        <v>24</v>
      </c>
      <c r="C32" s="33"/>
      <c r="D32" s="33"/>
      <c r="E32" s="33"/>
      <c r="F32" s="25"/>
      <c r="G32" s="25"/>
    </row>
    <row r="33" spans="1:7" ht="12.75" customHeight="1">
      <c r="A33" s="11"/>
      <c r="B33" s="83" t="s">
        <v>14</v>
      </c>
      <c r="C33" s="83" t="s">
        <v>15</v>
      </c>
      <c r="D33" s="83" t="s">
        <v>16</v>
      </c>
      <c r="E33" s="83" t="s">
        <v>17</v>
      </c>
      <c r="F33" s="82" t="s">
        <v>18</v>
      </c>
      <c r="G33" s="83" t="s">
        <v>19</v>
      </c>
    </row>
    <row r="34" spans="1:7" ht="12.75" customHeight="1">
      <c r="A34" s="11"/>
      <c r="B34" s="34"/>
      <c r="C34" s="35"/>
      <c r="D34" s="85">
        <v>0</v>
      </c>
      <c r="E34" s="35"/>
      <c r="F34" s="36">
        <v>0</v>
      </c>
      <c r="G34" s="30">
        <v>0</v>
      </c>
    </row>
    <row r="35" spans="1:7" ht="12" customHeight="1">
      <c r="A35" s="11"/>
      <c r="B35" s="1" t="s">
        <v>25</v>
      </c>
      <c r="C35" s="2"/>
      <c r="D35" s="2"/>
      <c r="E35" s="2"/>
      <c r="F35" s="3"/>
      <c r="G35" s="4">
        <v>0</v>
      </c>
    </row>
    <row r="36" spans="1:7" ht="12" customHeight="1">
      <c r="A36" s="11"/>
      <c r="B36" s="11"/>
      <c r="C36" s="11"/>
      <c r="D36" s="11"/>
      <c r="E36" s="11"/>
      <c r="F36" s="32"/>
      <c r="G36" s="32"/>
    </row>
    <row r="37" spans="1:7" ht="12.75">
      <c r="A37" s="11"/>
      <c r="B37" s="24" t="s">
        <v>26</v>
      </c>
      <c r="C37" s="33"/>
      <c r="D37" s="33"/>
      <c r="E37" s="33"/>
      <c r="F37" s="25"/>
      <c r="G37" s="25"/>
    </row>
    <row r="38" spans="1:7" ht="12.75" customHeight="1">
      <c r="A38" s="11"/>
      <c r="B38" s="82" t="s">
        <v>27</v>
      </c>
      <c r="C38" s="82" t="s">
        <v>28</v>
      </c>
      <c r="D38" s="82" t="s">
        <v>29</v>
      </c>
      <c r="E38" s="82" t="s">
        <v>17</v>
      </c>
      <c r="F38" s="82" t="s">
        <v>18</v>
      </c>
      <c r="G38" s="82" t="s">
        <v>19</v>
      </c>
    </row>
    <row r="39" spans="1:7" ht="12.75" customHeight="1">
      <c r="A39" s="11"/>
      <c r="B39" s="37" t="s">
        <v>73</v>
      </c>
      <c r="C39" s="38"/>
      <c r="D39" s="38"/>
      <c r="E39" s="38"/>
      <c r="F39" s="38"/>
      <c r="G39" s="6"/>
    </row>
    <row r="40" spans="1:7" ht="12.75" customHeight="1">
      <c r="A40" s="11"/>
      <c r="B40" s="26" t="s">
        <v>74</v>
      </c>
      <c r="C40" s="27" t="s">
        <v>75</v>
      </c>
      <c r="D40" s="28">
        <v>0.5</v>
      </c>
      <c r="E40" s="35" t="s">
        <v>61</v>
      </c>
      <c r="F40" s="29">
        <v>600000</v>
      </c>
      <c r="G40" s="7">
        <f t="shared" ref="G40:G42" si="0">(D40*F40)*1.19</f>
        <v>357000</v>
      </c>
    </row>
    <row r="41" spans="1:7" ht="12.75" customHeight="1">
      <c r="A41" s="11"/>
      <c r="B41" s="26" t="s">
        <v>76</v>
      </c>
      <c r="C41" s="27"/>
      <c r="D41" s="28"/>
      <c r="E41" s="35"/>
      <c r="F41" s="29"/>
      <c r="G41" s="7"/>
    </row>
    <row r="42" spans="1:7" ht="13.5" customHeight="1">
      <c r="A42" s="11"/>
      <c r="B42" s="26" t="s">
        <v>77</v>
      </c>
      <c r="C42" s="27" t="s">
        <v>78</v>
      </c>
      <c r="D42" s="28">
        <v>14</v>
      </c>
      <c r="E42" s="27" t="s">
        <v>60</v>
      </c>
      <c r="F42" s="29">
        <v>1800</v>
      </c>
      <c r="G42" s="7">
        <f t="shared" si="0"/>
        <v>29988</v>
      </c>
    </row>
    <row r="43" spans="1:7" ht="12" customHeight="1">
      <c r="A43" s="11"/>
      <c r="B43" s="1" t="s">
        <v>30</v>
      </c>
      <c r="C43" s="2"/>
      <c r="D43" s="2"/>
      <c r="E43" s="2"/>
      <c r="F43" s="3"/>
      <c r="G43" s="4">
        <f>SUM(G39:G42)</f>
        <v>386988</v>
      </c>
    </row>
    <row r="44" spans="1:7" ht="12" customHeight="1">
      <c r="A44" s="11"/>
      <c r="B44" s="11"/>
      <c r="C44" s="11"/>
      <c r="D44" s="11"/>
      <c r="E44" s="39"/>
      <c r="F44" s="32"/>
      <c r="G44" s="32"/>
    </row>
    <row r="45" spans="1:7" ht="24" customHeight="1">
      <c r="A45" s="11"/>
      <c r="B45" s="24" t="s">
        <v>31</v>
      </c>
      <c r="C45" s="33"/>
      <c r="D45" s="33"/>
      <c r="E45" s="33"/>
      <c r="F45" s="25"/>
      <c r="G45" s="25"/>
    </row>
    <row r="46" spans="1:7" ht="12.75" customHeight="1">
      <c r="A46" s="11"/>
      <c r="B46" s="83" t="s">
        <v>32</v>
      </c>
      <c r="C46" s="82" t="s">
        <v>28</v>
      </c>
      <c r="D46" s="82" t="s">
        <v>29</v>
      </c>
      <c r="E46" s="83" t="s">
        <v>17</v>
      </c>
      <c r="F46" s="82" t="s">
        <v>18</v>
      </c>
      <c r="G46" s="83" t="s">
        <v>19</v>
      </c>
    </row>
    <row r="47" spans="1:7" ht="13.5" customHeight="1">
      <c r="A47" s="11"/>
      <c r="B47" s="34"/>
      <c r="C47" s="35"/>
      <c r="D47" s="85">
        <v>0</v>
      </c>
      <c r="E47" s="35"/>
      <c r="F47" s="36">
        <v>0</v>
      </c>
      <c r="G47" s="30">
        <v>0</v>
      </c>
    </row>
    <row r="48" spans="1:7" ht="12" customHeight="1">
      <c r="A48" s="11"/>
      <c r="B48" s="1" t="s">
        <v>33</v>
      </c>
      <c r="C48" s="2"/>
      <c r="D48" s="2"/>
      <c r="E48" s="2"/>
      <c r="F48" s="3"/>
      <c r="G48" s="4">
        <v>0</v>
      </c>
    </row>
    <row r="49" spans="1:8" ht="12" customHeight="1">
      <c r="A49" s="11"/>
      <c r="B49" s="11"/>
      <c r="C49" s="11"/>
      <c r="D49" s="11"/>
      <c r="E49" s="11"/>
      <c r="F49" s="32"/>
      <c r="G49" s="32"/>
      <c r="H49" s="40"/>
    </row>
    <row r="50" spans="1:8" ht="12" customHeight="1">
      <c r="A50" s="11"/>
      <c r="B50" s="41" t="s">
        <v>34</v>
      </c>
      <c r="C50" s="42"/>
      <c r="D50" s="42"/>
      <c r="E50" s="42"/>
      <c r="F50" s="42"/>
      <c r="G50" s="43">
        <f>G43+G35+G30+G25</f>
        <v>696988</v>
      </c>
    </row>
    <row r="51" spans="1:8" ht="12" customHeight="1">
      <c r="A51" s="11"/>
      <c r="B51" s="44" t="s">
        <v>35</v>
      </c>
      <c r="C51" s="45"/>
      <c r="D51" s="45"/>
      <c r="E51" s="45"/>
      <c r="F51" s="45"/>
      <c r="G51" s="46">
        <f>G50*0.05</f>
        <v>34849.4</v>
      </c>
    </row>
    <row r="52" spans="1:8" ht="12" customHeight="1">
      <c r="A52" s="11"/>
      <c r="B52" s="47" t="s">
        <v>36</v>
      </c>
      <c r="C52" s="48"/>
      <c r="D52" s="48"/>
      <c r="E52" s="48"/>
      <c r="F52" s="48"/>
      <c r="G52" s="49">
        <f>G51+G50</f>
        <v>731837.4</v>
      </c>
    </row>
    <row r="53" spans="1:8" ht="12" customHeight="1">
      <c r="A53" s="11"/>
      <c r="B53" s="44" t="s">
        <v>37</v>
      </c>
      <c r="C53" s="45"/>
      <c r="D53" s="45"/>
      <c r="E53" s="45"/>
      <c r="F53" s="45"/>
      <c r="G53" s="46">
        <f>G12</f>
        <v>1332800</v>
      </c>
    </row>
    <row r="54" spans="1:8" ht="12" customHeight="1">
      <c r="A54" s="11"/>
      <c r="B54" s="50" t="s">
        <v>38</v>
      </c>
      <c r="C54" s="51"/>
      <c r="D54" s="51"/>
      <c r="E54" s="51"/>
      <c r="F54" s="51"/>
      <c r="G54" s="52">
        <f>G53-G52</f>
        <v>600962.6</v>
      </c>
    </row>
    <row r="55" spans="1:8" ht="12.75" customHeight="1">
      <c r="A55" s="11"/>
      <c r="B55" s="53" t="s">
        <v>82</v>
      </c>
      <c r="C55" s="54"/>
      <c r="D55" s="54"/>
      <c r="E55" s="54"/>
      <c r="F55" s="54"/>
      <c r="G55" s="55"/>
    </row>
    <row r="56" spans="1:8" ht="12" customHeight="1">
      <c r="A56" s="11"/>
      <c r="B56" s="25"/>
      <c r="C56" s="54"/>
      <c r="D56" s="54"/>
      <c r="E56" s="54"/>
      <c r="F56" s="54"/>
      <c r="G56" s="55"/>
    </row>
    <row r="57" spans="1:8" ht="12" customHeight="1">
      <c r="A57" s="11"/>
      <c r="B57" s="56" t="s">
        <v>83</v>
      </c>
      <c r="C57" s="11"/>
      <c r="D57" s="11"/>
      <c r="E57" s="11"/>
      <c r="F57" s="11"/>
      <c r="G57" s="55"/>
    </row>
    <row r="58" spans="1:8" ht="12" customHeight="1">
      <c r="A58" s="11"/>
      <c r="B58" s="57" t="s">
        <v>39</v>
      </c>
      <c r="C58" s="58"/>
      <c r="D58" s="58"/>
      <c r="E58" s="58"/>
      <c r="F58" s="58"/>
      <c r="G58" s="59"/>
    </row>
    <row r="59" spans="1:8" ht="12" customHeight="1">
      <c r="A59" s="11"/>
      <c r="B59" s="60" t="s">
        <v>40</v>
      </c>
      <c r="C59" s="11"/>
      <c r="D59" s="11"/>
      <c r="E59" s="11"/>
      <c r="F59" s="11"/>
      <c r="G59" s="61"/>
    </row>
    <row r="60" spans="1:8" ht="12" customHeight="1">
      <c r="A60" s="11"/>
      <c r="B60" s="60" t="s">
        <v>41</v>
      </c>
      <c r="C60" s="11"/>
      <c r="D60" s="11"/>
      <c r="E60" s="11"/>
      <c r="F60" s="11"/>
      <c r="G60" s="61"/>
    </row>
    <row r="61" spans="1:8" ht="12" customHeight="1">
      <c r="A61" s="11"/>
      <c r="B61" s="60" t="s">
        <v>42</v>
      </c>
      <c r="C61" s="11"/>
      <c r="D61" s="11"/>
      <c r="E61" s="11"/>
      <c r="F61" s="11"/>
      <c r="G61" s="61"/>
    </row>
    <row r="62" spans="1:8" ht="12.75" customHeight="1">
      <c r="A62" s="11"/>
      <c r="B62" s="60" t="s">
        <v>43</v>
      </c>
      <c r="C62" s="11"/>
      <c r="D62" s="11"/>
      <c r="E62" s="11"/>
      <c r="F62" s="11"/>
      <c r="G62" s="61"/>
    </row>
    <row r="63" spans="1:8" ht="12.75" customHeight="1">
      <c r="A63" s="11"/>
      <c r="B63" s="62" t="s">
        <v>44</v>
      </c>
      <c r="C63" s="63"/>
      <c r="D63" s="63"/>
      <c r="E63" s="63"/>
      <c r="F63" s="63"/>
      <c r="G63" s="64"/>
    </row>
    <row r="64" spans="1:8" ht="15" customHeight="1">
      <c r="A64" s="11"/>
      <c r="B64" s="25"/>
      <c r="C64" s="11"/>
      <c r="D64" s="11"/>
      <c r="E64" s="11"/>
      <c r="F64" s="11"/>
      <c r="G64" s="55"/>
    </row>
    <row r="65" spans="1:7" ht="12" customHeight="1">
      <c r="A65" s="11"/>
      <c r="B65" s="88" t="s">
        <v>45</v>
      </c>
      <c r="C65" s="89"/>
      <c r="D65" s="65"/>
      <c r="E65" s="66"/>
      <c r="F65" s="66"/>
      <c r="G65" s="55"/>
    </row>
    <row r="66" spans="1:7" ht="12" customHeight="1">
      <c r="A66" s="11"/>
      <c r="B66" s="67" t="s">
        <v>32</v>
      </c>
      <c r="C66" s="67" t="s">
        <v>46</v>
      </c>
      <c r="D66" s="68" t="s">
        <v>47</v>
      </c>
      <c r="E66" s="66"/>
      <c r="F66" s="66"/>
      <c r="G66" s="55"/>
    </row>
    <row r="67" spans="1:7" ht="12" customHeight="1">
      <c r="A67" s="11"/>
      <c r="B67" s="69" t="s">
        <v>48</v>
      </c>
      <c r="C67" s="70">
        <f>G25</f>
        <v>310000</v>
      </c>
      <c r="D67" s="71">
        <f>(C67/C73)</f>
        <v>0.42359136059458014</v>
      </c>
      <c r="E67" s="66"/>
      <c r="F67" s="66"/>
      <c r="G67" s="55"/>
    </row>
    <row r="68" spans="1:7" ht="12" customHeight="1">
      <c r="A68" s="11"/>
      <c r="B68" s="69" t="s">
        <v>49</v>
      </c>
      <c r="C68" s="70">
        <f>G30</f>
        <v>0</v>
      </c>
      <c r="D68" s="71">
        <v>0</v>
      </c>
      <c r="E68" s="66"/>
      <c r="F68" s="66"/>
      <c r="G68" s="55"/>
    </row>
    <row r="69" spans="1:7" ht="12" customHeight="1">
      <c r="A69" s="11"/>
      <c r="B69" s="69" t="s">
        <v>50</v>
      </c>
      <c r="C69" s="70">
        <f>G35</f>
        <v>0</v>
      </c>
      <c r="D69" s="71">
        <f>(C69/C73)</f>
        <v>0</v>
      </c>
      <c r="E69" s="66"/>
      <c r="F69" s="66"/>
      <c r="G69" s="55"/>
    </row>
    <row r="70" spans="1:7" ht="12" customHeight="1">
      <c r="A70" s="11"/>
      <c r="B70" s="69" t="s">
        <v>27</v>
      </c>
      <c r="C70" s="70">
        <f>G43</f>
        <v>386988</v>
      </c>
      <c r="D70" s="71">
        <f>(C70/C73)</f>
        <v>0.52878959178637219</v>
      </c>
      <c r="E70" s="66"/>
      <c r="F70" s="66"/>
      <c r="G70" s="55"/>
    </row>
    <row r="71" spans="1:7" ht="12" customHeight="1">
      <c r="A71" s="11"/>
      <c r="B71" s="69" t="s">
        <v>51</v>
      </c>
      <c r="C71" s="72"/>
      <c r="D71" s="71">
        <f>(C71/C73)</f>
        <v>0</v>
      </c>
      <c r="E71" s="73"/>
      <c r="F71" s="73"/>
      <c r="G71" s="55"/>
    </row>
    <row r="72" spans="1:7" ht="12.75" customHeight="1">
      <c r="A72" s="11"/>
      <c r="B72" s="69" t="s">
        <v>52</v>
      </c>
      <c r="C72" s="72">
        <f>G51</f>
        <v>34849.4</v>
      </c>
      <c r="D72" s="71">
        <f>(C72/C73)</f>
        <v>4.7619047619047616E-2</v>
      </c>
      <c r="E72" s="73"/>
      <c r="F72" s="73"/>
      <c r="G72" s="55"/>
    </row>
    <row r="73" spans="1:7" ht="12" customHeight="1">
      <c r="A73" s="11"/>
      <c r="B73" s="67" t="s">
        <v>53</v>
      </c>
      <c r="C73" s="74">
        <f>SUM(C67:C72)</f>
        <v>731837.4</v>
      </c>
      <c r="D73" s="75">
        <f>SUM(D67:D72)</f>
        <v>1</v>
      </c>
      <c r="E73" s="73"/>
      <c r="F73" s="73"/>
      <c r="G73" s="55"/>
    </row>
    <row r="74" spans="1:7" ht="12.75" customHeight="1">
      <c r="A74" s="11"/>
      <c r="B74" s="25"/>
      <c r="C74" s="54"/>
      <c r="D74" s="54"/>
      <c r="E74" s="54"/>
      <c r="F74" s="54"/>
      <c r="G74" s="55"/>
    </row>
    <row r="75" spans="1:7" ht="12" customHeight="1">
      <c r="A75" s="11"/>
      <c r="B75" s="10"/>
      <c r="C75" s="54"/>
      <c r="D75" s="54"/>
      <c r="E75" s="54"/>
      <c r="F75" s="54"/>
      <c r="G75" s="55"/>
    </row>
    <row r="76" spans="1:7" ht="12" customHeight="1">
      <c r="A76" s="11"/>
      <c r="B76" s="76"/>
      <c r="C76" s="77" t="s">
        <v>63</v>
      </c>
      <c r="D76" s="76"/>
      <c r="E76" s="76"/>
      <c r="F76" s="73"/>
      <c r="G76" s="55"/>
    </row>
    <row r="77" spans="1:7" ht="12.75" customHeight="1">
      <c r="A77" s="11"/>
      <c r="B77" s="67" t="s">
        <v>54</v>
      </c>
      <c r="C77" s="78">
        <v>13</v>
      </c>
      <c r="D77" s="78">
        <v>14</v>
      </c>
      <c r="E77" s="78">
        <v>15</v>
      </c>
      <c r="F77" s="79"/>
      <c r="G77" s="80"/>
    </row>
    <row r="78" spans="1:7" ht="15.6" customHeight="1">
      <c r="A78" s="11"/>
      <c r="B78" s="67" t="s">
        <v>55</v>
      </c>
      <c r="C78" s="74">
        <f>(G52/C77)</f>
        <v>56295.18461538462</v>
      </c>
      <c r="D78" s="74">
        <f>(G52/D77)</f>
        <v>52274.1</v>
      </c>
      <c r="E78" s="74">
        <f>(G52/E77)</f>
        <v>48789.16</v>
      </c>
      <c r="F78" s="79"/>
      <c r="G78" s="80"/>
    </row>
    <row r="79" spans="1:7" ht="11.25" customHeight="1">
      <c r="B79" s="53" t="s">
        <v>56</v>
      </c>
      <c r="C79" s="11"/>
      <c r="D79" s="11"/>
      <c r="E79" s="11"/>
      <c r="F79" s="11"/>
      <c r="G79" s="11"/>
    </row>
  </sheetData>
  <mergeCells count="8">
    <mergeCell ref="B17:G17"/>
    <mergeCell ref="B65:C65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9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OVINOS</vt:lpstr>
      <vt:lpstr>OVINOS!Área_de_impresión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2022-05-13T16:07:29Z</cp:lastPrinted>
  <dcterms:created xsi:type="dcterms:W3CDTF">2020-11-27T12:49:26Z</dcterms:created>
  <dcterms:modified xsi:type="dcterms:W3CDTF">2022-06-21T22:10:12Z</dcterms:modified>
</cp:coreProperties>
</file>