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mchi\"/>
    </mc:Choice>
  </mc:AlternateContent>
  <bookViews>
    <workbookView xWindow="0" yWindow="0" windowWidth="19200" windowHeight="6720"/>
  </bookViews>
  <sheets>
    <sheet name="OVINOS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22" i="1"/>
  <c r="G23" i="1"/>
  <c r="G24" i="1"/>
  <c r="G25" i="1"/>
  <c r="G21" i="1"/>
  <c r="G12" i="1"/>
  <c r="F89" i="1"/>
  <c r="F90" i="1"/>
  <c r="F91" i="1"/>
  <c r="F92" i="1"/>
  <c r="F93" i="1"/>
  <c r="H89" i="1"/>
  <c r="H91" i="1"/>
  <c r="H90" i="1"/>
  <c r="H92" i="1"/>
  <c r="H93" i="1"/>
  <c r="G26" i="1"/>
  <c r="G47" i="1"/>
  <c r="G37" i="1"/>
  <c r="G52" i="1"/>
  <c r="G54" i="1"/>
  <c r="G55" i="1"/>
  <c r="G56" i="1"/>
  <c r="D82" i="1"/>
  <c r="C82" i="1"/>
  <c r="C72" i="1"/>
  <c r="C71" i="1"/>
  <c r="C75" i="1"/>
  <c r="G57" i="1"/>
  <c r="C74" i="1"/>
  <c r="C73" i="1"/>
  <c r="C76" i="1"/>
  <c r="E82" i="1"/>
  <c r="C77" i="1"/>
  <c r="D76" i="1"/>
  <c r="G58" i="1"/>
  <c r="D74" i="1"/>
  <c r="D71" i="1"/>
  <c r="D73" i="1"/>
  <c r="D75" i="1"/>
  <c r="D77" i="1"/>
</calcChain>
</file>

<file path=xl/sharedStrings.xml><?xml version="1.0" encoding="utf-8"?>
<sst xmlns="http://schemas.openxmlformats.org/spreadsheetml/2006/main" count="140" uniqueCount="109">
  <si>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</si>
  <si>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</si>
  <si>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</si>
  <si>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</si>
  <si>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</si>
  <si>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</si>
  <si>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</si>
  <si>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</si>
  <si>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</si>
  <si>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</si>
  <si>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</si>
  <si>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</si>
  <si>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</si>
  <si>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</si>
  <si>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</si>
  <si>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</si>
  <si>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</si>
  <si>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</si>
  <si>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</si>
  <si>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</si>
  <si>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</si>
  <si>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</si>
  <si>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</si>
  <si>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</si>
  <si>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</si>
  <si>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</si>
  <si>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</si>
  <si>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</si>
  <si>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</si>
  <si>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</si>
  <si>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</si>
  <si>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</si>
  <si>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</si>
  <si>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</si>
  <si>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</si>
  <si>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</si>
  <si>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</si>
  <si>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</si>
  <si>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</si>
  <si>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</si>
  <si>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</si>
  <si>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</si>
  <si>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</si>
  <si>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</si>
  <si>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</si>
  <si>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</si>
  <si>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</si>
  <si>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</si>
  <si>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</si>
  <si>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</si>
  <si>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</si>
  <si>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</si>
  <si>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</si>
  <si>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</si>
  <si>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</si>
  <si>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</si>
  <si>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</si>
  <si>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MEDIO</t>
  </si>
  <si>
    <t>LOS LAGOS</t>
  </si>
  <si>
    <t>QUEMCHI</t>
  </si>
  <si>
    <t>Manejo sanitario otoño</t>
  </si>
  <si>
    <t>FARMACOS</t>
  </si>
  <si>
    <t>Frasco  100 cc</t>
  </si>
  <si>
    <t>Otoño y primavera</t>
  </si>
  <si>
    <t>ALIMENTACION</t>
  </si>
  <si>
    <t>invierno</t>
  </si>
  <si>
    <t>OVINOS</t>
  </si>
  <si>
    <t>CRIOLLO</t>
  </si>
  <si>
    <t>MERCADO INTERNO</t>
  </si>
  <si>
    <t>ataque perros</t>
  </si>
  <si>
    <t>Marzo-Abril</t>
  </si>
  <si>
    <t>Manejo sanitario Primavera (1)</t>
  </si>
  <si>
    <t>Octubre - Noviembre</t>
  </si>
  <si>
    <t>Suplementación  Alimenticia Invierno  (2)</t>
  </si>
  <si>
    <t>Anual</t>
  </si>
  <si>
    <t>Manejo de encaste</t>
  </si>
  <si>
    <t>Febrero-Marzo</t>
  </si>
  <si>
    <t>Esquila</t>
  </si>
  <si>
    <t>Nov - Diciembre</t>
  </si>
  <si>
    <t>Vacuna Clostridial</t>
  </si>
  <si>
    <t>otoño y primavera</t>
  </si>
  <si>
    <t xml:space="preserve">IVERMECTINA </t>
  </si>
  <si>
    <t>Frasco 150 cc</t>
  </si>
  <si>
    <t xml:space="preserve">Heno </t>
  </si>
  <si>
    <t>Fardo</t>
  </si>
  <si>
    <t>COSTOS DIRECTOS DE PRODUCCION POR PLANTEL DE 40 VIENTRES (INCLUYE IVA)</t>
  </si>
  <si>
    <t>CATEGORIA</t>
  </si>
  <si>
    <t>Cordero (venta)</t>
  </si>
  <si>
    <t>Diciembre - enero</t>
  </si>
  <si>
    <t>Cordero (consumo)</t>
  </si>
  <si>
    <t>Oveja desecho</t>
  </si>
  <si>
    <t>Abril - mayo</t>
  </si>
  <si>
    <t>Lana</t>
  </si>
  <si>
    <t>Ingresos  esperados</t>
  </si>
  <si>
    <t>Época venta</t>
  </si>
  <si>
    <t>Cabezas</t>
  </si>
  <si>
    <t>kg/animal</t>
  </si>
  <si>
    <t>kg totales</t>
  </si>
  <si>
    <t>Noviembre - Diciembre</t>
  </si>
  <si>
    <t xml:space="preserve">Sobre el  rebaño de 40  vientres  se estima la siguiente venta: </t>
  </si>
  <si>
    <t>Se considera 95% de parición, 20 % de reposición</t>
  </si>
  <si>
    <t>RENDIMIENTO (Kg - Carne/Há.)</t>
  </si>
  <si>
    <t>RENDIMIENTO - KG DE CARNE POR HECTAREA</t>
  </si>
  <si>
    <t>PRECIO ESPERADO ($/kg)</t>
  </si>
  <si>
    <t>ESCENARIOS COSTO UNITARIO  ($/kg)</t>
  </si>
  <si>
    <t>Costo unitario ($/kg) (*)</t>
  </si>
  <si>
    <t>Rendimiento (kg/plantel 47 cabezas)</t>
  </si>
  <si>
    <t xml:space="preserve">Concentrados </t>
  </si>
  <si>
    <t>Sacos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</si>
</sst>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 * #,##0.00_ ;_ * \-#,##0.00_ ;_ * &quot;-&quot;??_ ;_ @_ 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7"/>
      <name val="Calibri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</font>
    <font>
      <sz val="7"/>
      <name val="Calibri"/>
      <family val="2"/>
    </font>
    <font>
      <b/>
      <sz val="11"/>
      <color indexed="8"/>
      <name val="Calibri"/>
      <family val="2"/>
    </font>
    <font>
      <sz val="8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165" fontId="12" fillId="0" borderId="22" applyFont="0" applyFill="0" applyBorder="0" applyAlignment="0" applyProtection="0"/>
    <xf numFmtId="43" fontId="13" fillId="0" borderId="22" applyFont="0" applyFill="0" applyBorder="0" applyAlignment="0" applyProtection="0"/>
    <xf numFmtId="43" fontId="12" fillId="0" borderId="22" applyFont="0" applyFill="0" applyBorder="0" applyAlignment="0" applyProtection="0"/>
  </cellStyleXfs>
  <cellXfs count="177">
    <xf numFmtId="0" fontId="0" fillId="0" borderId="0" xfId="0" applyFont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right" vertical="center"/>
    </xf>
    <xf numFmtId="167" fontId="1" fillId="3" borderId="30" xfId="0" applyNumberFormat="1" applyFont="1" applyFill="1" applyBorder="1" applyAlignment="1">
      <alignment horizontal="right" vertical="center"/>
    </xf>
    <xf numFmtId="167" fontId="1" fillId="5" borderId="30" xfId="0" applyNumberFormat="1" applyFont="1" applyFill="1" applyBorder="1" applyAlignment="1">
      <alignment horizontal="right" vertical="center"/>
    </xf>
    <xf numFmtId="167" fontId="1" fillId="6" borderId="33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 wrapText="1"/>
    </xf>
    <xf numFmtId="17" fontId="6" fillId="0" borderId="56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0" fontId="7" fillId="0" borderId="56" xfId="0" applyFont="1" applyBorder="1" applyAlignment="1" applyProtection="1"/>
    <xf numFmtId="0" fontId="7" fillId="0" borderId="56" xfId="0" applyFont="1" applyBorder="1" applyAlignment="1">
      <alignment horizontal="center"/>
    </xf>
    <xf numFmtId="0" fontId="7" fillId="0" borderId="56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</xf>
    <xf numFmtId="164" fontId="7" fillId="0" borderId="56" xfId="0" applyNumberFormat="1" applyFont="1" applyBorder="1" applyProtection="1"/>
    <xf numFmtId="164" fontId="7" fillId="0" borderId="56" xfId="0" applyNumberFormat="1" applyFont="1" applyBorder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8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8" fontId="5" fillId="8" borderId="40" xfId="0" applyNumberFormat="1" applyFont="1" applyFill="1" applyBorder="1" applyAlignment="1">
      <alignment vertical="center"/>
    </xf>
    <xf numFmtId="0" fontId="7" fillId="10" borderId="22" xfId="0" applyFont="1" applyFill="1" applyBorder="1" applyAlignment="1">
      <alignment vertical="center"/>
    </xf>
    <xf numFmtId="3" fontId="6" fillId="12" borderId="56" xfId="0" applyNumberFormat="1" applyFont="1" applyFill="1" applyBorder="1" applyAlignment="1">
      <alignment horizontal="center" vertical="center" wrapText="1"/>
    </xf>
    <xf numFmtId="17" fontId="6" fillId="12" borderId="56" xfId="0" applyNumberFormat="1" applyFont="1" applyFill="1" applyBorder="1" applyAlignment="1">
      <alignment horizontal="center" vertical="center" wrapText="1"/>
    </xf>
    <xf numFmtId="0" fontId="0" fillId="0" borderId="45" xfId="0" applyNumberFormat="1" applyFont="1" applyBorder="1" applyAlignment="1">
      <alignment vertical="center"/>
    </xf>
    <xf numFmtId="0" fontId="0" fillId="0" borderId="46" xfId="0" applyNumberFormat="1" applyFont="1" applyBorder="1" applyAlignment="1">
      <alignment vertical="center"/>
    </xf>
    <xf numFmtId="0" fontId="7" fillId="10" borderId="47" xfId="0" applyFont="1" applyFill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48" xfId="0" applyNumberFormat="1" applyFont="1" applyBorder="1" applyAlignment="1">
      <alignment vertical="center"/>
    </xf>
    <xf numFmtId="169" fontId="1" fillId="9" borderId="60" xfId="2" applyNumberFormat="1" applyFont="1" applyFill="1" applyBorder="1" applyAlignment="1">
      <alignment horizontal="center" vertical="center"/>
    </xf>
    <xf numFmtId="169" fontId="1" fillId="9" borderId="61" xfId="2" applyNumberFormat="1" applyFont="1" applyFill="1" applyBorder="1" applyAlignment="1">
      <alignment horizontal="center" vertical="center"/>
    </xf>
    <xf numFmtId="0" fontId="1" fillId="9" borderId="61" xfId="0" applyFont="1" applyFill="1" applyBorder="1" applyAlignment="1">
      <alignment horizontal="center" vertical="center" wrapText="1"/>
    </xf>
    <xf numFmtId="169" fontId="1" fillId="9" borderId="62" xfId="2" applyNumberFormat="1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left" vertical="center"/>
    </xf>
    <xf numFmtId="0" fontId="11" fillId="0" borderId="61" xfId="0" applyFont="1" applyFill="1" applyBorder="1" applyAlignment="1">
      <alignment horizontal="center" vertical="center"/>
    </xf>
    <xf numFmtId="1" fontId="11" fillId="0" borderId="61" xfId="0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164" fontId="7" fillId="0" borderId="61" xfId="2" applyNumberFormat="1" applyFont="1" applyFill="1" applyBorder="1" applyAlignment="1">
      <alignment vertical="center"/>
    </xf>
    <xf numFmtId="164" fontId="7" fillId="0" borderId="62" xfId="0" applyNumberFormat="1" applyFont="1" applyBorder="1" applyAlignment="1">
      <alignment vertical="center"/>
    </xf>
    <xf numFmtId="1" fontId="11" fillId="0" borderId="61" xfId="3" applyNumberFormat="1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169" fontId="14" fillId="11" borderId="60" xfId="2" applyNumberFormat="1" applyFont="1" applyFill="1" applyBorder="1" applyAlignment="1">
      <alignment vertical="center"/>
    </xf>
    <xf numFmtId="169" fontId="14" fillId="11" borderId="61" xfId="2" applyNumberFormat="1" applyFont="1" applyFill="1" applyBorder="1" applyAlignment="1">
      <alignment vertical="center"/>
    </xf>
    <xf numFmtId="169" fontId="14" fillId="11" borderId="61" xfId="2" applyNumberFormat="1" applyFont="1" applyFill="1" applyBorder="1" applyAlignment="1">
      <alignment horizontal="center" vertical="center"/>
    </xf>
    <xf numFmtId="169" fontId="14" fillId="11" borderId="62" xfId="2" applyNumberFormat="1" applyFont="1" applyFill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0" fillId="0" borderId="49" xfId="0" applyNumberFormat="1" applyFont="1" applyBorder="1" applyAlignment="1">
      <alignment vertical="center"/>
    </xf>
    <xf numFmtId="0" fontId="0" fillId="0" borderId="50" xfId="0" applyNumberFormat="1" applyFont="1" applyBorder="1" applyAlignment="1">
      <alignment vertical="center"/>
    </xf>
    <xf numFmtId="0" fontId="0" fillId="0" borderId="51" xfId="0" applyNumberFormat="1" applyFont="1" applyBorder="1" applyAlignment="1">
      <alignment vertical="center"/>
    </xf>
    <xf numFmtId="0" fontId="6" fillId="0" borderId="57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14" fontId="2" fillId="0" borderId="57" xfId="0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164" fontId="7" fillId="0" borderId="56" xfId="1" applyNumberFormat="1" applyFont="1" applyFill="1" applyBorder="1" applyAlignment="1">
      <alignment horizontal="center" vertical="center" wrapText="1"/>
    </xf>
    <xf numFmtId="164" fontId="7" fillId="0" borderId="56" xfId="0" applyNumberFormat="1" applyFont="1" applyFill="1" applyBorder="1" applyAlignment="1">
      <alignment horizontal="center" vertical="center" wrapText="1"/>
    </xf>
    <xf numFmtId="3" fontId="7" fillId="0" borderId="56" xfId="1" applyNumberFormat="1" applyFont="1" applyFill="1" applyBorder="1" applyAlignment="1">
      <alignment horizontal="center" vertical="center" wrapText="1"/>
    </xf>
    <xf numFmtId="169" fontId="2" fillId="0" borderId="56" xfId="2" applyNumberFormat="1" applyFont="1" applyFill="1" applyBorder="1" applyAlignment="1">
      <alignment horizontal="center" vertical="center" wrapText="1"/>
    </xf>
    <xf numFmtId="164" fontId="7" fillId="0" borderId="56" xfId="2" applyNumberFormat="1" applyFont="1" applyFill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43" fontId="7" fillId="0" borderId="56" xfId="3" applyNumberFormat="1" applyFont="1" applyFill="1" applyBorder="1" applyAlignment="1">
      <alignment horizontal="center" vertical="center" wrapText="1"/>
    </xf>
    <xf numFmtId="0" fontId="7" fillId="0" borderId="56" xfId="3" applyNumberFormat="1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left" vertical="center" wrapText="1"/>
    </xf>
    <xf numFmtId="0" fontId="5" fillId="10" borderId="56" xfId="0" applyFont="1" applyFill="1" applyBorder="1" applyAlignment="1">
      <alignment horizontal="left" vertical="center" wrapText="1"/>
    </xf>
    <xf numFmtId="3" fontId="17" fillId="0" borderId="56" xfId="0" applyNumberFormat="1" applyFont="1" applyBorder="1" applyAlignment="1">
      <alignment horizontal="center" vertical="center" wrapText="1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58" xfId="0" applyNumberFormat="1" applyFont="1" applyFill="1" applyBorder="1" applyAlignment="1">
      <alignment horizontal="center" vertical="center" wrapText="1"/>
    </xf>
    <xf numFmtId="49" fontId="2" fillId="2" borderId="59" xfId="0" applyNumberFormat="1" applyFont="1" applyFill="1" applyBorder="1" applyAlignment="1">
      <alignment horizontal="center" vertical="center" wrapText="1"/>
    </xf>
    <xf numFmtId="0" fontId="16" fillId="0" borderId="44" xfId="0" applyNumberFormat="1" applyFont="1" applyBorder="1" applyAlignment="1">
      <alignment horizontal="left" vertical="center"/>
    </xf>
    <xf numFmtId="0" fontId="16" fillId="0" borderId="45" xfId="0" applyNumberFormat="1" applyFont="1" applyBorder="1" applyAlignment="1">
      <alignment horizontal="left" vertical="center"/>
    </xf>
    <xf numFmtId="49" fontId="10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</cellXfs>
  <cellStyles count="4">
    <cellStyle name="Millares 2" xfId="2"/>
    <cellStyle name="Millares 4" xfId="1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914400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5"/>
  <sheetViews>
    <sheetView showGridLines="0" tabSelected="1" topLeftCell="A7" zoomScaleNormal="100" workbookViewId="0">
      <selection activeCell="C15" sqref="C15"/>
    </sheetView>
  </sheetViews>
  <sheetFormatPr baseColWidth="10" defaultColWidth="10.81640625" defaultRowHeight="11.25" customHeight="1" x14ac:dyDescent="0.35"/>
  <cols>
    <col min="1" max="1" width="4.453125" style="28" customWidth="1"/>
    <col min="2" max="2" width="34" style="28" customWidth="1"/>
    <col min="3" max="3" width="21.81640625" style="28" customWidth="1"/>
    <col min="4" max="4" width="14.1796875" style="28" customWidth="1"/>
    <col min="5" max="5" width="24.81640625" style="28" customWidth="1"/>
    <col min="6" max="6" width="19.54296875" style="28" customWidth="1"/>
    <col min="7" max="7" width="15.81640625" style="28" customWidth="1"/>
    <col min="8" max="248" width="10.81640625" style="28" customWidth="1"/>
    <col min="249" max="16384" width="10.81640625" style="29"/>
  </cols>
  <sheetData>
    <row r="1" spans="1:248" ht="15" customHeight="1" x14ac:dyDescent="0.35">
      <c r="A1" s="27"/>
      <c r="B1" s="27"/>
      <c r="C1" s="27"/>
      <c r="D1" s="27"/>
      <c r="E1" s="27"/>
      <c r="F1" s="27"/>
      <c r="G1" s="27"/>
    </row>
    <row r="2" spans="1:248" ht="15" customHeight="1" x14ac:dyDescent="0.35">
      <c r="A2" s="27"/>
      <c r="B2" s="27"/>
      <c r="C2" s="27"/>
      <c r="D2" s="27"/>
      <c r="E2" s="27"/>
      <c r="F2" s="27"/>
      <c r="G2" s="27"/>
    </row>
    <row r="3" spans="1:248" ht="15" customHeight="1" x14ac:dyDescent="0.35">
      <c r="A3" s="27"/>
      <c r="B3" s="27"/>
      <c r="C3" s="27"/>
      <c r="D3" s="27"/>
      <c r="E3" s="27"/>
      <c r="F3" s="27"/>
      <c r="G3" s="27"/>
    </row>
    <row r="4" spans="1:248" ht="15" customHeight="1" x14ac:dyDescent="0.35">
      <c r="A4" s="27"/>
      <c r="B4" s="27"/>
      <c r="C4" s="27"/>
      <c r="D4" s="27"/>
      <c r="E4" s="27"/>
      <c r="F4" s="27"/>
      <c r="G4" s="27"/>
    </row>
    <row r="5" spans="1:248" ht="15" customHeight="1" x14ac:dyDescent="0.35">
      <c r="A5" s="27"/>
      <c r="B5" s="27"/>
      <c r="C5" s="27"/>
      <c r="D5" s="27"/>
      <c r="E5" s="27"/>
      <c r="F5" s="27"/>
      <c r="G5" s="27"/>
    </row>
    <row r="6" spans="1:248" ht="15" customHeight="1" x14ac:dyDescent="0.35">
      <c r="A6" s="27"/>
      <c r="B6" s="27"/>
      <c r="C6" s="27"/>
      <c r="D6" s="27"/>
      <c r="E6" s="27"/>
      <c r="F6" s="27"/>
      <c r="G6" s="27"/>
    </row>
    <row r="7" spans="1:248" ht="15" customHeight="1" x14ac:dyDescent="0.35">
      <c r="A7" s="27"/>
      <c r="B7" s="27"/>
      <c r="C7" s="27"/>
      <c r="D7" s="27"/>
      <c r="E7" s="27"/>
      <c r="F7" s="27"/>
      <c r="G7" s="27"/>
    </row>
    <row r="8" spans="1:248" ht="15" customHeight="1" x14ac:dyDescent="0.35">
      <c r="A8" s="27"/>
      <c r="B8" s="30"/>
      <c r="C8" s="31"/>
      <c r="D8" s="27"/>
      <c r="E8" s="31"/>
      <c r="F8" s="31"/>
      <c r="G8" s="31"/>
    </row>
    <row r="9" spans="1:248" s="146" customFormat="1" ht="16.5" customHeight="1" x14ac:dyDescent="0.35">
      <c r="A9" s="143"/>
      <c r="B9" s="144" t="s">
        <v>0</v>
      </c>
      <c r="C9" s="140" t="s">
        <v>66</v>
      </c>
      <c r="D9" s="52"/>
      <c r="E9" s="165" t="s">
        <v>101</v>
      </c>
      <c r="F9" s="166"/>
      <c r="G9" s="113">
        <v>1725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45"/>
      <c r="BD9" s="145"/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  <c r="ER9" s="145"/>
      <c r="ES9" s="145"/>
      <c r="ET9" s="145"/>
      <c r="EU9" s="145"/>
      <c r="EV9" s="145"/>
      <c r="EW9" s="145"/>
      <c r="EX9" s="145"/>
      <c r="EY9" s="145"/>
      <c r="EZ9" s="145"/>
      <c r="FA9" s="145"/>
      <c r="FB9" s="145"/>
      <c r="FC9" s="145"/>
      <c r="FD9" s="145"/>
      <c r="FE9" s="145"/>
      <c r="FF9" s="145"/>
      <c r="FG9" s="145"/>
      <c r="FH9" s="145"/>
      <c r="FI9" s="145"/>
      <c r="FJ9" s="145"/>
      <c r="FK9" s="145"/>
      <c r="FL9" s="145"/>
      <c r="FM9" s="145"/>
      <c r="FN9" s="145"/>
      <c r="FO9" s="145"/>
      <c r="FP9" s="145"/>
      <c r="FQ9" s="145"/>
      <c r="FR9" s="145"/>
      <c r="FS9" s="145"/>
      <c r="FT9" s="145"/>
      <c r="FU9" s="145"/>
      <c r="FV9" s="145"/>
      <c r="FW9" s="145"/>
      <c r="FX9" s="145"/>
      <c r="FY9" s="145"/>
      <c r="FZ9" s="145"/>
      <c r="GA9" s="145"/>
      <c r="GB9" s="145"/>
      <c r="GC9" s="145"/>
      <c r="GD9" s="145"/>
      <c r="GE9" s="145"/>
      <c r="GF9" s="145"/>
      <c r="GG9" s="145"/>
      <c r="GH9" s="145"/>
      <c r="GI9" s="145"/>
      <c r="GJ9" s="145"/>
      <c r="GK9" s="145"/>
      <c r="GL9" s="145"/>
      <c r="GM9" s="145"/>
      <c r="GN9" s="145"/>
      <c r="GO9" s="145"/>
      <c r="GP9" s="145"/>
      <c r="GQ9" s="145"/>
      <c r="GR9" s="145"/>
      <c r="GS9" s="145"/>
      <c r="GT9" s="145"/>
      <c r="GU9" s="145"/>
      <c r="GV9" s="145"/>
      <c r="GW9" s="145"/>
      <c r="GX9" s="145"/>
      <c r="GY9" s="145"/>
      <c r="GZ9" s="145"/>
      <c r="HA9" s="145"/>
      <c r="HB9" s="145"/>
      <c r="HC9" s="145"/>
      <c r="HD9" s="145"/>
      <c r="HE9" s="145"/>
      <c r="HF9" s="145"/>
      <c r="HG9" s="145"/>
      <c r="HH9" s="145"/>
      <c r="HI9" s="145"/>
      <c r="HJ9" s="145"/>
      <c r="HK9" s="145"/>
      <c r="HL9" s="145"/>
      <c r="HM9" s="145"/>
      <c r="HN9" s="145"/>
      <c r="HO9" s="145"/>
      <c r="HP9" s="145"/>
      <c r="HQ9" s="145"/>
      <c r="HR9" s="145"/>
      <c r="HS9" s="145"/>
      <c r="HT9" s="145"/>
      <c r="HU9" s="145"/>
      <c r="HV9" s="145"/>
      <c r="HW9" s="145"/>
      <c r="HX9" s="145"/>
      <c r="HY9" s="145"/>
      <c r="HZ9" s="145"/>
      <c r="IA9" s="145"/>
      <c r="IB9" s="145"/>
      <c r="IC9" s="145"/>
      <c r="ID9" s="145"/>
      <c r="IE9" s="145"/>
      <c r="IF9" s="145"/>
      <c r="IG9" s="145"/>
      <c r="IH9" s="145"/>
      <c r="II9" s="145"/>
      <c r="IJ9" s="145"/>
      <c r="IK9" s="145"/>
      <c r="IL9" s="145"/>
      <c r="IM9" s="145"/>
      <c r="IN9" s="145"/>
    </row>
    <row r="10" spans="1:248" s="146" customFormat="1" ht="16.5" customHeight="1" x14ac:dyDescent="0.35">
      <c r="A10" s="143"/>
      <c r="B10" s="147" t="s">
        <v>1</v>
      </c>
      <c r="C10" s="140" t="s">
        <v>67</v>
      </c>
      <c r="D10" s="52"/>
      <c r="E10" s="167" t="s">
        <v>2</v>
      </c>
      <c r="F10" s="168"/>
      <c r="G10" s="62">
        <v>44896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  <c r="ER10" s="145"/>
      <c r="ES10" s="145"/>
      <c r="ET10" s="145"/>
      <c r="EU10" s="145"/>
      <c r="EV10" s="145"/>
      <c r="EW10" s="145"/>
      <c r="EX10" s="145"/>
      <c r="EY10" s="145"/>
      <c r="EZ10" s="145"/>
      <c r="FA10" s="145"/>
      <c r="FB10" s="145"/>
      <c r="FC10" s="145"/>
      <c r="FD10" s="145"/>
      <c r="FE10" s="145"/>
      <c r="FF10" s="145"/>
      <c r="FG10" s="145"/>
      <c r="FH10" s="145"/>
      <c r="FI10" s="145"/>
      <c r="FJ10" s="145"/>
      <c r="FK10" s="145"/>
      <c r="FL10" s="145"/>
      <c r="FM10" s="145"/>
      <c r="FN10" s="145"/>
      <c r="FO10" s="145"/>
      <c r="FP10" s="145"/>
      <c r="FQ10" s="145"/>
      <c r="FR10" s="145"/>
      <c r="FS10" s="145"/>
      <c r="FT10" s="145"/>
      <c r="FU10" s="145"/>
      <c r="FV10" s="145"/>
      <c r="FW10" s="145"/>
      <c r="FX10" s="145"/>
      <c r="FY10" s="145"/>
      <c r="FZ10" s="145"/>
      <c r="GA10" s="145"/>
      <c r="GB10" s="145"/>
      <c r="GC10" s="145"/>
      <c r="GD10" s="145"/>
      <c r="GE10" s="145"/>
      <c r="GF10" s="145"/>
      <c r="GG10" s="145"/>
      <c r="GH10" s="145"/>
      <c r="GI10" s="145"/>
      <c r="GJ10" s="145"/>
      <c r="GK10" s="145"/>
      <c r="GL10" s="145"/>
      <c r="GM10" s="145"/>
      <c r="GN10" s="145"/>
      <c r="GO10" s="145"/>
      <c r="GP10" s="145"/>
      <c r="GQ10" s="145"/>
      <c r="GR10" s="145"/>
      <c r="GS10" s="145"/>
      <c r="GT10" s="145"/>
      <c r="GU10" s="145"/>
      <c r="GV10" s="145"/>
      <c r="GW10" s="145"/>
      <c r="GX10" s="145"/>
      <c r="GY10" s="145"/>
      <c r="GZ10" s="145"/>
      <c r="HA10" s="145"/>
      <c r="HB10" s="145"/>
      <c r="HC10" s="145"/>
      <c r="HD10" s="145"/>
      <c r="HE10" s="145"/>
      <c r="HF10" s="145"/>
      <c r="HG10" s="145"/>
      <c r="HH10" s="145"/>
      <c r="HI10" s="145"/>
      <c r="HJ10" s="145"/>
      <c r="HK10" s="145"/>
      <c r="HL10" s="145"/>
      <c r="HM10" s="145"/>
      <c r="HN10" s="145"/>
      <c r="HO10" s="145"/>
      <c r="HP10" s="145"/>
      <c r="HQ10" s="145"/>
      <c r="HR10" s="145"/>
      <c r="HS10" s="145"/>
      <c r="HT10" s="145"/>
      <c r="HU10" s="145"/>
      <c r="HV10" s="145"/>
      <c r="HW10" s="145"/>
      <c r="HX10" s="145"/>
      <c r="HY10" s="145"/>
      <c r="HZ10" s="145"/>
      <c r="IA10" s="145"/>
      <c r="IB10" s="145"/>
      <c r="IC10" s="145"/>
      <c r="ID10" s="145"/>
      <c r="IE10" s="145"/>
      <c r="IF10" s="145"/>
      <c r="IG10" s="145"/>
      <c r="IH10" s="145"/>
      <c r="II10" s="145"/>
      <c r="IJ10" s="145"/>
      <c r="IK10" s="145"/>
      <c r="IL10" s="145"/>
      <c r="IM10" s="145"/>
      <c r="IN10" s="145"/>
    </row>
    <row r="11" spans="1:248" s="146" customFormat="1" ht="16.5" customHeight="1" x14ac:dyDescent="0.35">
      <c r="A11" s="143"/>
      <c r="B11" s="147" t="s">
        <v>3</v>
      </c>
      <c r="C11" s="140" t="s">
        <v>57</v>
      </c>
      <c r="D11" s="52"/>
      <c r="E11" s="167" t="s">
        <v>103</v>
      </c>
      <c r="F11" s="168"/>
      <c r="G11" s="162">
        <v>1800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5"/>
      <c r="BZ11" s="145"/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5"/>
      <c r="CP11" s="145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5"/>
      <c r="DF11" s="145"/>
      <c r="DG11" s="145"/>
      <c r="DH11" s="145"/>
      <c r="DI11" s="145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  <c r="DV11" s="145"/>
      <c r="DW11" s="145"/>
      <c r="DX11" s="145"/>
      <c r="DY11" s="145"/>
      <c r="DZ11" s="145"/>
      <c r="EA11" s="145"/>
      <c r="EB11" s="145"/>
      <c r="EC11" s="145"/>
      <c r="ED11" s="145"/>
      <c r="EE11" s="145"/>
      <c r="EF11" s="145"/>
      <c r="EG11" s="145"/>
      <c r="EH11" s="145"/>
      <c r="EI11" s="145"/>
      <c r="EJ11" s="145"/>
      <c r="EK11" s="145"/>
      <c r="EL11" s="145"/>
      <c r="EM11" s="145"/>
      <c r="EN11" s="145"/>
      <c r="EO11" s="145"/>
      <c r="EP11" s="145"/>
      <c r="EQ11" s="145"/>
      <c r="ER11" s="145"/>
      <c r="ES11" s="145"/>
      <c r="ET11" s="145"/>
      <c r="EU11" s="145"/>
      <c r="EV11" s="145"/>
      <c r="EW11" s="145"/>
      <c r="EX11" s="145"/>
      <c r="EY11" s="145"/>
      <c r="EZ11" s="145"/>
      <c r="FA11" s="145"/>
      <c r="FB11" s="145"/>
      <c r="FC11" s="145"/>
      <c r="FD11" s="145"/>
      <c r="FE11" s="145"/>
      <c r="FF11" s="145"/>
      <c r="FG11" s="145"/>
      <c r="FH11" s="145"/>
      <c r="FI11" s="145"/>
      <c r="FJ11" s="145"/>
      <c r="FK11" s="145"/>
      <c r="FL11" s="145"/>
      <c r="FM11" s="145"/>
      <c r="FN11" s="145"/>
      <c r="FO11" s="145"/>
      <c r="FP11" s="145"/>
      <c r="FQ11" s="145"/>
      <c r="FR11" s="145"/>
      <c r="FS11" s="145"/>
      <c r="FT11" s="145"/>
      <c r="FU11" s="145"/>
      <c r="FV11" s="145"/>
      <c r="FW11" s="145"/>
      <c r="FX11" s="145"/>
      <c r="FY11" s="145"/>
      <c r="FZ11" s="145"/>
      <c r="GA11" s="145"/>
      <c r="GB11" s="145"/>
      <c r="GC11" s="145"/>
      <c r="GD11" s="145"/>
      <c r="GE11" s="145"/>
      <c r="GF11" s="145"/>
      <c r="GG11" s="145"/>
      <c r="GH11" s="145"/>
      <c r="GI11" s="145"/>
      <c r="GJ11" s="145"/>
      <c r="GK11" s="145"/>
      <c r="GL11" s="145"/>
      <c r="GM11" s="145"/>
      <c r="GN11" s="145"/>
      <c r="GO11" s="145"/>
      <c r="GP11" s="145"/>
      <c r="GQ11" s="145"/>
      <c r="GR11" s="145"/>
      <c r="GS11" s="145"/>
      <c r="GT11" s="145"/>
      <c r="GU11" s="145"/>
      <c r="GV11" s="145"/>
      <c r="GW11" s="145"/>
      <c r="GX11" s="145"/>
      <c r="GY11" s="145"/>
      <c r="GZ11" s="145"/>
      <c r="HA11" s="145"/>
      <c r="HB11" s="145"/>
      <c r="HC11" s="145"/>
      <c r="HD11" s="145"/>
      <c r="HE11" s="145"/>
      <c r="HF11" s="145"/>
      <c r="HG11" s="145"/>
      <c r="HH11" s="145"/>
      <c r="HI11" s="145"/>
      <c r="HJ11" s="145"/>
      <c r="HK11" s="145"/>
      <c r="HL11" s="145"/>
      <c r="HM11" s="145"/>
      <c r="HN11" s="145"/>
      <c r="HO11" s="145"/>
      <c r="HP11" s="145"/>
      <c r="HQ11" s="145"/>
      <c r="HR11" s="145"/>
      <c r="HS11" s="145"/>
      <c r="HT11" s="145"/>
      <c r="HU11" s="145"/>
      <c r="HV11" s="145"/>
      <c r="HW11" s="145"/>
      <c r="HX11" s="145"/>
      <c r="HY11" s="145"/>
      <c r="HZ11" s="145"/>
      <c r="IA11" s="145"/>
      <c r="IB11" s="145"/>
      <c r="IC11" s="145"/>
      <c r="ID11" s="145"/>
      <c r="IE11" s="145"/>
      <c r="IF11" s="145"/>
      <c r="IG11" s="145"/>
      <c r="IH11" s="145"/>
      <c r="II11" s="145"/>
      <c r="IJ11" s="145"/>
      <c r="IK11" s="145"/>
      <c r="IL11" s="145"/>
      <c r="IM11" s="145"/>
      <c r="IN11" s="145"/>
    </row>
    <row r="12" spans="1:248" s="146" customFormat="1" ht="16.5" customHeight="1" x14ac:dyDescent="0.35">
      <c r="A12" s="143"/>
      <c r="B12" s="147" t="s">
        <v>4</v>
      </c>
      <c r="C12" s="140" t="s">
        <v>58</v>
      </c>
      <c r="D12" s="52"/>
      <c r="E12" s="171" t="s">
        <v>5</v>
      </c>
      <c r="F12" s="172"/>
      <c r="G12" s="63">
        <f>+G9*G11</f>
        <v>3105000</v>
      </c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5"/>
      <c r="BZ12" s="145"/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5"/>
      <c r="DF12" s="145"/>
      <c r="DG12" s="145"/>
      <c r="DH12" s="145"/>
      <c r="DI12" s="145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  <c r="DV12" s="145"/>
      <c r="DW12" s="145"/>
      <c r="DX12" s="145"/>
      <c r="DY12" s="145"/>
      <c r="DZ12" s="145"/>
      <c r="EA12" s="145"/>
      <c r="EB12" s="145"/>
      <c r="EC12" s="145"/>
      <c r="ED12" s="145"/>
      <c r="EE12" s="145"/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5"/>
      <c r="EU12" s="145"/>
      <c r="EV12" s="145"/>
      <c r="EW12" s="145"/>
      <c r="EX12" s="145"/>
      <c r="EY12" s="145"/>
      <c r="EZ12" s="145"/>
      <c r="FA12" s="145"/>
      <c r="FB12" s="145"/>
      <c r="FC12" s="145"/>
      <c r="FD12" s="145"/>
      <c r="FE12" s="145"/>
      <c r="FF12" s="145"/>
      <c r="FG12" s="145"/>
      <c r="FH12" s="145"/>
      <c r="FI12" s="145"/>
      <c r="FJ12" s="145"/>
      <c r="FK12" s="145"/>
      <c r="FL12" s="145"/>
      <c r="FM12" s="145"/>
      <c r="FN12" s="145"/>
      <c r="FO12" s="145"/>
      <c r="FP12" s="145"/>
      <c r="FQ12" s="145"/>
      <c r="FR12" s="145"/>
      <c r="FS12" s="145"/>
      <c r="FT12" s="145"/>
      <c r="FU12" s="145"/>
      <c r="FV12" s="145"/>
      <c r="FW12" s="145"/>
      <c r="FX12" s="145"/>
      <c r="FY12" s="145"/>
      <c r="FZ12" s="145"/>
      <c r="GA12" s="145"/>
      <c r="GB12" s="145"/>
      <c r="GC12" s="145"/>
      <c r="GD12" s="145"/>
      <c r="GE12" s="145"/>
      <c r="GF12" s="145"/>
      <c r="GG12" s="145"/>
      <c r="GH12" s="145"/>
      <c r="GI12" s="145"/>
      <c r="GJ12" s="145"/>
      <c r="GK12" s="145"/>
      <c r="GL12" s="145"/>
      <c r="GM12" s="145"/>
      <c r="GN12" s="145"/>
      <c r="GO12" s="145"/>
      <c r="GP12" s="145"/>
      <c r="GQ12" s="145"/>
      <c r="GR12" s="145"/>
      <c r="GS12" s="145"/>
      <c r="GT12" s="145"/>
      <c r="GU12" s="145"/>
      <c r="GV12" s="145"/>
      <c r="GW12" s="145"/>
      <c r="GX12" s="145"/>
      <c r="GY12" s="145"/>
      <c r="GZ12" s="145"/>
      <c r="HA12" s="145"/>
      <c r="HB12" s="145"/>
      <c r="HC12" s="145"/>
      <c r="HD12" s="145"/>
      <c r="HE12" s="145"/>
      <c r="HF12" s="145"/>
      <c r="HG12" s="145"/>
      <c r="HH12" s="145"/>
      <c r="HI12" s="145"/>
      <c r="HJ12" s="145"/>
      <c r="HK12" s="145"/>
      <c r="HL12" s="145"/>
      <c r="HM12" s="145"/>
      <c r="HN12" s="145"/>
      <c r="HO12" s="145"/>
      <c r="HP12" s="145"/>
      <c r="HQ12" s="145"/>
      <c r="HR12" s="145"/>
      <c r="HS12" s="145"/>
      <c r="HT12" s="145"/>
      <c r="HU12" s="145"/>
      <c r="HV12" s="145"/>
      <c r="HW12" s="145"/>
      <c r="HX12" s="145"/>
      <c r="HY12" s="145"/>
      <c r="HZ12" s="145"/>
      <c r="IA12" s="145"/>
      <c r="IB12" s="145"/>
      <c r="IC12" s="145"/>
      <c r="ID12" s="145"/>
      <c r="IE12" s="145"/>
      <c r="IF12" s="145"/>
      <c r="IG12" s="145"/>
      <c r="IH12" s="145"/>
      <c r="II12" s="145"/>
      <c r="IJ12" s="145"/>
      <c r="IK12" s="145"/>
      <c r="IL12" s="145"/>
      <c r="IM12" s="145"/>
      <c r="IN12" s="145"/>
    </row>
    <row r="13" spans="1:248" s="146" customFormat="1" ht="16.5" customHeight="1" x14ac:dyDescent="0.35">
      <c r="A13" s="143"/>
      <c r="B13" s="147" t="s">
        <v>6</v>
      </c>
      <c r="C13" s="140" t="s">
        <v>59</v>
      </c>
      <c r="D13" s="52"/>
      <c r="E13" s="167" t="s">
        <v>7</v>
      </c>
      <c r="F13" s="168"/>
      <c r="G13" s="61" t="s">
        <v>68</v>
      </c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5"/>
      <c r="BZ13" s="145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45"/>
      <c r="CX13" s="145"/>
      <c r="CY13" s="145"/>
      <c r="CZ13" s="145"/>
      <c r="DA13" s="145"/>
      <c r="DB13" s="145"/>
      <c r="DC13" s="145"/>
      <c r="DD13" s="145"/>
      <c r="DE13" s="145"/>
      <c r="DF13" s="145"/>
      <c r="DG13" s="145"/>
      <c r="DH13" s="145"/>
      <c r="DI13" s="145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  <c r="DT13" s="145"/>
      <c r="DU13" s="145"/>
      <c r="DV13" s="145"/>
      <c r="DW13" s="145"/>
      <c r="DX13" s="145"/>
      <c r="DY13" s="145"/>
      <c r="DZ13" s="145"/>
      <c r="EA13" s="145"/>
      <c r="EB13" s="145"/>
      <c r="EC13" s="145"/>
      <c r="ED13" s="145"/>
      <c r="EE13" s="145"/>
      <c r="EF13" s="145"/>
      <c r="EG13" s="145"/>
      <c r="EH13" s="145"/>
      <c r="EI13" s="145"/>
      <c r="EJ13" s="145"/>
      <c r="EK13" s="145"/>
      <c r="EL13" s="145"/>
      <c r="EM13" s="145"/>
      <c r="EN13" s="145"/>
      <c r="EO13" s="145"/>
      <c r="EP13" s="145"/>
      <c r="EQ13" s="145"/>
      <c r="ER13" s="145"/>
      <c r="ES13" s="145"/>
      <c r="ET13" s="145"/>
      <c r="EU13" s="145"/>
      <c r="EV13" s="145"/>
      <c r="EW13" s="145"/>
      <c r="EX13" s="145"/>
      <c r="EY13" s="145"/>
      <c r="EZ13" s="145"/>
      <c r="FA13" s="145"/>
      <c r="FB13" s="145"/>
      <c r="FC13" s="145"/>
      <c r="FD13" s="145"/>
      <c r="FE13" s="145"/>
      <c r="FF13" s="145"/>
      <c r="FG13" s="145"/>
      <c r="FH13" s="145"/>
      <c r="FI13" s="145"/>
      <c r="FJ13" s="145"/>
      <c r="FK13" s="145"/>
      <c r="FL13" s="145"/>
      <c r="FM13" s="145"/>
      <c r="FN13" s="145"/>
      <c r="FO13" s="145"/>
      <c r="FP13" s="145"/>
      <c r="FQ13" s="145"/>
      <c r="FR13" s="145"/>
      <c r="FS13" s="145"/>
      <c r="FT13" s="145"/>
      <c r="FU13" s="145"/>
      <c r="FV13" s="145"/>
      <c r="FW13" s="145"/>
      <c r="FX13" s="145"/>
      <c r="FY13" s="145"/>
      <c r="FZ13" s="145"/>
      <c r="GA13" s="145"/>
      <c r="GB13" s="145"/>
      <c r="GC13" s="145"/>
      <c r="GD13" s="145"/>
      <c r="GE13" s="145"/>
      <c r="GF13" s="145"/>
      <c r="GG13" s="145"/>
      <c r="GH13" s="145"/>
      <c r="GI13" s="145"/>
      <c r="GJ13" s="145"/>
      <c r="GK13" s="145"/>
      <c r="GL13" s="145"/>
      <c r="GM13" s="145"/>
      <c r="GN13" s="145"/>
      <c r="GO13" s="145"/>
      <c r="GP13" s="145"/>
      <c r="GQ13" s="145"/>
      <c r="GR13" s="145"/>
      <c r="GS13" s="145"/>
      <c r="GT13" s="145"/>
      <c r="GU13" s="145"/>
      <c r="GV13" s="145"/>
      <c r="GW13" s="145"/>
      <c r="GX13" s="145"/>
      <c r="GY13" s="145"/>
      <c r="GZ13" s="145"/>
      <c r="HA13" s="145"/>
      <c r="HB13" s="145"/>
      <c r="HC13" s="145"/>
      <c r="HD13" s="145"/>
      <c r="HE13" s="145"/>
      <c r="HF13" s="145"/>
      <c r="HG13" s="145"/>
      <c r="HH13" s="145"/>
      <c r="HI13" s="145"/>
      <c r="HJ13" s="145"/>
      <c r="HK13" s="145"/>
      <c r="HL13" s="145"/>
      <c r="HM13" s="145"/>
      <c r="HN13" s="145"/>
      <c r="HO13" s="145"/>
      <c r="HP13" s="145"/>
      <c r="HQ13" s="145"/>
      <c r="HR13" s="145"/>
      <c r="HS13" s="145"/>
      <c r="HT13" s="145"/>
      <c r="HU13" s="145"/>
      <c r="HV13" s="145"/>
      <c r="HW13" s="145"/>
      <c r="HX13" s="145"/>
      <c r="HY13" s="145"/>
      <c r="HZ13" s="145"/>
      <c r="IA13" s="145"/>
      <c r="IB13" s="145"/>
      <c r="IC13" s="145"/>
      <c r="ID13" s="145"/>
      <c r="IE13" s="145"/>
      <c r="IF13" s="145"/>
      <c r="IG13" s="145"/>
      <c r="IH13" s="145"/>
      <c r="II13" s="145"/>
      <c r="IJ13" s="145"/>
      <c r="IK13" s="145"/>
      <c r="IL13" s="145"/>
      <c r="IM13" s="145"/>
      <c r="IN13" s="145"/>
    </row>
    <row r="14" spans="1:248" s="146" customFormat="1" ht="16.5" customHeight="1" x14ac:dyDescent="0.35">
      <c r="A14" s="143"/>
      <c r="B14" s="147" t="s">
        <v>8</v>
      </c>
      <c r="C14" s="140" t="s">
        <v>59</v>
      </c>
      <c r="D14" s="52"/>
      <c r="E14" s="167" t="s">
        <v>9</v>
      </c>
      <c r="F14" s="168"/>
      <c r="G14" s="114">
        <v>44896</v>
      </c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45"/>
      <c r="BD14" s="145"/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5"/>
      <c r="BZ14" s="145"/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45"/>
      <c r="CX14" s="145"/>
      <c r="CY14" s="145"/>
      <c r="CZ14" s="145"/>
      <c r="DA14" s="145"/>
      <c r="DB14" s="145"/>
      <c r="DC14" s="145"/>
      <c r="DD14" s="145"/>
      <c r="DE14" s="145"/>
      <c r="DF14" s="145"/>
      <c r="DG14" s="145"/>
      <c r="DH14" s="145"/>
      <c r="DI14" s="145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  <c r="DT14" s="145"/>
      <c r="DU14" s="145"/>
      <c r="DV14" s="145"/>
      <c r="DW14" s="145"/>
      <c r="DX14" s="145"/>
      <c r="DY14" s="145"/>
      <c r="DZ14" s="145"/>
      <c r="EA14" s="145"/>
      <c r="EB14" s="145"/>
      <c r="EC14" s="145"/>
      <c r="ED14" s="145"/>
      <c r="EE14" s="145"/>
      <c r="EF14" s="145"/>
      <c r="EG14" s="145"/>
      <c r="EH14" s="145"/>
      <c r="EI14" s="145"/>
      <c r="EJ14" s="145"/>
      <c r="EK14" s="145"/>
      <c r="EL14" s="145"/>
      <c r="EM14" s="145"/>
      <c r="EN14" s="145"/>
      <c r="EO14" s="145"/>
      <c r="EP14" s="145"/>
      <c r="EQ14" s="145"/>
      <c r="ER14" s="145"/>
      <c r="ES14" s="145"/>
      <c r="ET14" s="145"/>
      <c r="EU14" s="145"/>
      <c r="EV14" s="145"/>
      <c r="EW14" s="145"/>
      <c r="EX14" s="145"/>
      <c r="EY14" s="145"/>
      <c r="EZ14" s="145"/>
      <c r="FA14" s="145"/>
      <c r="FB14" s="145"/>
      <c r="FC14" s="145"/>
      <c r="FD14" s="145"/>
      <c r="FE14" s="145"/>
      <c r="FF14" s="145"/>
      <c r="FG14" s="145"/>
      <c r="FH14" s="145"/>
      <c r="FI14" s="145"/>
      <c r="FJ14" s="145"/>
      <c r="FK14" s="145"/>
      <c r="FL14" s="145"/>
      <c r="FM14" s="145"/>
      <c r="FN14" s="145"/>
      <c r="FO14" s="145"/>
      <c r="FP14" s="145"/>
      <c r="FQ14" s="145"/>
      <c r="FR14" s="145"/>
      <c r="FS14" s="145"/>
      <c r="FT14" s="145"/>
      <c r="FU14" s="145"/>
      <c r="FV14" s="145"/>
      <c r="FW14" s="145"/>
      <c r="FX14" s="145"/>
      <c r="FY14" s="145"/>
      <c r="FZ14" s="145"/>
      <c r="GA14" s="145"/>
      <c r="GB14" s="145"/>
      <c r="GC14" s="145"/>
      <c r="GD14" s="145"/>
      <c r="GE14" s="145"/>
      <c r="GF14" s="145"/>
      <c r="GG14" s="145"/>
      <c r="GH14" s="145"/>
      <c r="GI14" s="145"/>
      <c r="GJ14" s="145"/>
      <c r="GK14" s="145"/>
      <c r="GL14" s="145"/>
      <c r="GM14" s="145"/>
      <c r="GN14" s="145"/>
      <c r="GO14" s="145"/>
      <c r="GP14" s="145"/>
      <c r="GQ14" s="145"/>
      <c r="GR14" s="145"/>
      <c r="GS14" s="145"/>
      <c r="GT14" s="145"/>
      <c r="GU14" s="145"/>
      <c r="GV14" s="145"/>
      <c r="GW14" s="145"/>
      <c r="GX14" s="145"/>
      <c r="GY14" s="145"/>
      <c r="GZ14" s="145"/>
      <c r="HA14" s="145"/>
      <c r="HB14" s="145"/>
      <c r="HC14" s="145"/>
      <c r="HD14" s="145"/>
      <c r="HE14" s="145"/>
      <c r="HF14" s="145"/>
      <c r="HG14" s="145"/>
      <c r="HH14" s="145"/>
      <c r="HI14" s="145"/>
      <c r="HJ14" s="145"/>
      <c r="HK14" s="145"/>
      <c r="HL14" s="145"/>
      <c r="HM14" s="145"/>
      <c r="HN14" s="145"/>
      <c r="HO14" s="145"/>
      <c r="HP14" s="145"/>
      <c r="HQ14" s="145"/>
      <c r="HR14" s="145"/>
      <c r="HS14" s="145"/>
      <c r="HT14" s="145"/>
      <c r="HU14" s="145"/>
      <c r="HV14" s="145"/>
      <c r="HW14" s="145"/>
      <c r="HX14" s="145"/>
      <c r="HY14" s="145"/>
      <c r="HZ14" s="145"/>
      <c r="IA14" s="145"/>
      <c r="IB14" s="145"/>
      <c r="IC14" s="145"/>
      <c r="ID14" s="145"/>
      <c r="IE14" s="145"/>
      <c r="IF14" s="145"/>
      <c r="IG14" s="145"/>
      <c r="IH14" s="145"/>
      <c r="II14" s="145"/>
      <c r="IJ14" s="145"/>
      <c r="IK14" s="145"/>
      <c r="IL14" s="145"/>
      <c r="IM14" s="145"/>
      <c r="IN14" s="145"/>
    </row>
    <row r="15" spans="1:248" s="146" customFormat="1" ht="16.5" customHeight="1" x14ac:dyDescent="0.35">
      <c r="A15" s="143"/>
      <c r="B15" s="147" t="s">
        <v>10</v>
      </c>
      <c r="C15" s="148">
        <v>44713</v>
      </c>
      <c r="D15" s="52"/>
      <c r="E15" s="167" t="s">
        <v>11</v>
      </c>
      <c r="F15" s="168"/>
      <c r="G15" s="61" t="s">
        <v>69</v>
      </c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45"/>
      <c r="AY15" s="145"/>
      <c r="AZ15" s="145"/>
      <c r="BA15" s="145"/>
      <c r="BB15" s="145"/>
      <c r="BC15" s="145"/>
      <c r="BD15" s="145"/>
      <c r="BE15" s="145"/>
      <c r="BF15" s="145"/>
      <c r="BG15" s="145"/>
      <c r="BH15" s="145"/>
      <c r="BI15" s="145"/>
      <c r="BJ15" s="145"/>
      <c r="BK15" s="145"/>
      <c r="BL15" s="145"/>
      <c r="BM15" s="145"/>
      <c r="BN15" s="145"/>
      <c r="BO15" s="145"/>
      <c r="BP15" s="145"/>
      <c r="BQ15" s="145"/>
      <c r="BR15" s="145"/>
      <c r="BS15" s="145"/>
      <c r="BT15" s="145"/>
      <c r="BU15" s="145"/>
      <c r="BV15" s="145"/>
      <c r="BW15" s="145"/>
      <c r="BX15" s="145"/>
      <c r="BY15" s="145"/>
      <c r="BZ15" s="145"/>
      <c r="CA15" s="145"/>
      <c r="CB15" s="145"/>
      <c r="CC15" s="145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45"/>
      <c r="CX15" s="145"/>
      <c r="CY15" s="145"/>
      <c r="CZ15" s="145"/>
      <c r="DA15" s="145"/>
      <c r="DB15" s="145"/>
      <c r="DC15" s="145"/>
      <c r="DD15" s="145"/>
      <c r="DE15" s="145"/>
      <c r="DF15" s="145"/>
      <c r="DG15" s="145"/>
      <c r="DH15" s="145"/>
      <c r="DI15" s="145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  <c r="DT15" s="145"/>
      <c r="DU15" s="145"/>
      <c r="DV15" s="145"/>
      <c r="DW15" s="145"/>
      <c r="DX15" s="145"/>
      <c r="DY15" s="145"/>
      <c r="DZ15" s="145"/>
      <c r="EA15" s="145"/>
      <c r="EB15" s="145"/>
      <c r="EC15" s="145"/>
      <c r="ED15" s="145"/>
      <c r="EE15" s="145"/>
      <c r="EF15" s="145"/>
      <c r="EG15" s="145"/>
      <c r="EH15" s="145"/>
      <c r="EI15" s="145"/>
      <c r="EJ15" s="145"/>
      <c r="EK15" s="145"/>
      <c r="EL15" s="145"/>
      <c r="EM15" s="145"/>
      <c r="EN15" s="145"/>
      <c r="EO15" s="145"/>
      <c r="EP15" s="145"/>
      <c r="EQ15" s="145"/>
      <c r="ER15" s="145"/>
      <c r="ES15" s="145"/>
      <c r="ET15" s="145"/>
      <c r="EU15" s="145"/>
      <c r="EV15" s="145"/>
      <c r="EW15" s="145"/>
      <c r="EX15" s="145"/>
      <c r="EY15" s="145"/>
      <c r="EZ15" s="145"/>
      <c r="FA15" s="145"/>
      <c r="FB15" s="145"/>
      <c r="FC15" s="145"/>
      <c r="FD15" s="145"/>
      <c r="FE15" s="145"/>
      <c r="FF15" s="145"/>
      <c r="FG15" s="145"/>
      <c r="FH15" s="145"/>
      <c r="FI15" s="145"/>
      <c r="FJ15" s="145"/>
      <c r="FK15" s="145"/>
      <c r="FL15" s="145"/>
      <c r="FM15" s="145"/>
      <c r="FN15" s="145"/>
      <c r="FO15" s="145"/>
      <c r="FP15" s="145"/>
      <c r="FQ15" s="145"/>
      <c r="FR15" s="145"/>
      <c r="FS15" s="145"/>
      <c r="FT15" s="145"/>
      <c r="FU15" s="145"/>
      <c r="FV15" s="145"/>
      <c r="FW15" s="145"/>
      <c r="FX15" s="145"/>
      <c r="FY15" s="145"/>
      <c r="FZ15" s="145"/>
      <c r="GA15" s="145"/>
      <c r="GB15" s="145"/>
      <c r="GC15" s="145"/>
      <c r="GD15" s="145"/>
      <c r="GE15" s="145"/>
      <c r="GF15" s="145"/>
      <c r="GG15" s="145"/>
      <c r="GH15" s="145"/>
      <c r="GI15" s="145"/>
      <c r="GJ15" s="145"/>
      <c r="GK15" s="145"/>
      <c r="GL15" s="145"/>
      <c r="GM15" s="145"/>
      <c r="GN15" s="145"/>
      <c r="GO15" s="145"/>
      <c r="GP15" s="145"/>
      <c r="GQ15" s="145"/>
      <c r="GR15" s="145"/>
      <c r="GS15" s="145"/>
      <c r="GT15" s="145"/>
      <c r="GU15" s="145"/>
      <c r="GV15" s="145"/>
      <c r="GW15" s="145"/>
      <c r="GX15" s="145"/>
      <c r="GY15" s="145"/>
      <c r="GZ15" s="145"/>
      <c r="HA15" s="145"/>
      <c r="HB15" s="145"/>
      <c r="HC15" s="145"/>
      <c r="HD15" s="145"/>
      <c r="HE15" s="145"/>
      <c r="HF15" s="145"/>
      <c r="HG15" s="145"/>
      <c r="HH15" s="145"/>
      <c r="HI15" s="145"/>
      <c r="HJ15" s="145"/>
      <c r="HK15" s="145"/>
      <c r="HL15" s="145"/>
      <c r="HM15" s="145"/>
      <c r="HN15" s="145"/>
      <c r="HO15" s="145"/>
      <c r="HP15" s="145"/>
      <c r="HQ15" s="145"/>
      <c r="HR15" s="145"/>
      <c r="HS15" s="145"/>
      <c r="HT15" s="145"/>
      <c r="HU15" s="145"/>
      <c r="HV15" s="145"/>
      <c r="HW15" s="145"/>
      <c r="HX15" s="145"/>
      <c r="HY15" s="145"/>
      <c r="HZ15" s="145"/>
      <c r="IA15" s="145"/>
      <c r="IB15" s="145"/>
      <c r="IC15" s="145"/>
      <c r="ID15" s="145"/>
      <c r="IE15" s="145"/>
      <c r="IF15" s="145"/>
      <c r="IG15" s="145"/>
      <c r="IH15" s="145"/>
      <c r="II15" s="145"/>
      <c r="IJ15" s="145"/>
      <c r="IK15" s="145"/>
      <c r="IL15" s="145"/>
      <c r="IM15" s="145"/>
      <c r="IN15" s="145"/>
    </row>
    <row r="16" spans="1:248" ht="12" customHeight="1" x14ac:dyDescent="0.35">
      <c r="A16" s="27"/>
      <c r="B16" s="34"/>
      <c r="C16" s="35"/>
      <c r="D16" s="3"/>
      <c r="E16" s="36"/>
      <c r="F16" s="36"/>
      <c r="G16" s="37"/>
    </row>
    <row r="17" spans="1:248" ht="12" customHeight="1" x14ac:dyDescent="0.35">
      <c r="A17" s="38"/>
      <c r="B17" s="169" t="s">
        <v>85</v>
      </c>
      <c r="C17" s="170"/>
      <c r="D17" s="170"/>
      <c r="E17" s="170"/>
      <c r="F17" s="170"/>
      <c r="G17" s="170"/>
    </row>
    <row r="18" spans="1:248" ht="12" customHeight="1" x14ac:dyDescent="0.35">
      <c r="A18" s="27"/>
      <c r="B18" s="39"/>
      <c r="C18" s="40"/>
      <c r="D18" s="40"/>
      <c r="E18" s="40"/>
      <c r="F18" s="41"/>
      <c r="G18" s="41"/>
    </row>
    <row r="19" spans="1:248" ht="12" customHeight="1" x14ac:dyDescent="0.35">
      <c r="A19" s="32"/>
      <c r="B19" s="1" t="s">
        <v>12</v>
      </c>
      <c r="C19" s="2"/>
      <c r="D19" s="3"/>
      <c r="E19" s="3"/>
      <c r="F19" s="3"/>
      <c r="G19" s="3"/>
    </row>
    <row r="20" spans="1:248" ht="24" customHeight="1" x14ac:dyDescent="0.35">
      <c r="A20" s="38"/>
      <c r="B20" s="4" t="s">
        <v>13</v>
      </c>
      <c r="C20" s="4" t="s">
        <v>14</v>
      </c>
      <c r="D20" s="4" t="s">
        <v>15</v>
      </c>
      <c r="E20" s="4" t="s">
        <v>16</v>
      </c>
      <c r="F20" s="4" t="s">
        <v>17</v>
      </c>
      <c r="G20" s="4" t="s">
        <v>18</v>
      </c>
    </row>
    <row r="21" spans="1:248" s="146" customFormat="1" ht="19.5" customHeight="1" x14ac:dyDescent="0.35">
      <c r="A21" s="149"/>
      <c r="B21" s="141" t="s">
        <v>60</v>
      </c>
      <c r="C21" s="151" t="s">
        <v>19</v>
      </c>
      <c r="D21" s="150">
        <v>2</v>
      </c>
      <c r="E21" s="150" t="s">
        <v>70</v>
      </c>
      <c r="F21" s="152">
        <v>25000</v>
      </c>
      <c r="G21" s="153">
        <f>+F21*D21</f>
        <v>50000</v>
      </c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R21" s="145"/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5"/>
      <c r="CU21" s="145"/>
      <c r="CV21" s="145"/>
      <c r="CW21" s="145"/>
      <c r="CX21" s="145"/>
      <c r="CY21" s="145"/>
      <c r="CZ21" s="145"/>
      <c r="DA21" s="145"/>
      <c r="DB21" s="145"/>
      <c r="DC21" s="145"/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5"/>
      <c r="EU21" s="145"/>
      <c r="EV21" s="145"/>
      <c r="EW21" s="145"/>
      <c r="EX21" s="145"/>
      <c r="EY21" s="145"/>
      <c r="EZ21" s="145"/>
      <c r="FA21" s="145"/>
      <c r="FB21" s="145"/>
      <c r="FC21" s="145"/>
      <c r="FD21" s="145"/>
      <c r="FE21" s="145"/>
      <c r="FF21" s="145"/>
      <c r="FG21" s="145"/>
      <c r="FH21" s="145"/>
      <c r="FI21" s="145"/>
      <c r="FJ21" s="145"/>
      <c r="FK21" s="145"/>
      <c r="FL21" s="145"/>
      <c r="FM21" s="145"/>
      <c r="FN21" s="145"/>
      <c r="FO21" s="145"/>
      <c r="FP21" s="145"/>
      <c r="FQ21" s="145"/>
      <c r="FR21" s="145"/>
      <c r="FS21" s="145"/>
      <c r="FT21" s="145"/>
      <c r="FU21" s="145"/>
      <c r="FV21" s="145"/>
      <c r="FW21" s="145"/>
      <c r="FX21" s="145"/>
      <c r="FY21" s="145"/>
      <c r="FZ21" s="145"/>
      <c r="GA21" s="145"/>
      <c r="GB21" s="145"/>
      <c r="GC21" s="145"/>
      <c r="GD21" s="145"/>
      <c r="GE21" s="145"/>
      <c r="GF21" s="145"/>
      <c r="GG21" s="145"/>
      <c r="GH21" s="145"/>
      <c r="GI21" s="145"/>
      <c r="GJ21" s="145"/>
      <c r="GK21" s="145"/>
      <c r="GL21" s="145"/>
      <c r="GM21" s="145"/>
      <c r="GN21" s="145"/>
      <c r="GO21" s="145"/>
      <c r="GP21" s="145"/>
      <c r="GQ21" s="145"/>
      <c r="GR21" s="145"/>
      <c r="GS21" s="145"/>
      <c r="GT21" s="145"/>
      <c r="GU21" s="145"/>
      <c r="GV21" s="145"/>
      <c r="GW21" s="145"/>
      <c r="GX21" s="145"/>
      <c r="GY21" s="145"/>
      <c r="GZ21" s="145"/>
      <c r="HA21" s="145"/>
      <c r="HB21" s="145"/>
      <c r="HC21" s="145"/>
      <c r="HD21" s="145"/>
      <c r="HE21" s="145"/>
      <c r="HF21" s="145"/>
      <c r="HG21" s="145"/>
      <c r="HH21" s="145"/>
      <c r="HI21" s="145"/>
      <c r="HJ21" s="145"/>
      <c r="HK21" s="145"/>
      <c r="HL21" s="145"/>
      <c r="HM21" s="145"/>
      <c r="HN21" s="145"/>
      <c r="HO21" s="145"/>
      <c r="HP21" s="145"/>
      <c r="HQ21" s="145"/>
      <c r="HR21" s="145"/>
      <c r="HS21" s="145"/>
      <c r="HT21" s="145"/>
      <c r="HU21" s="145"/>
      <c r="HV21" s="145"/>
      <c r="HW21" s="145"/>
      <c r="HX21" s="145"/>
      <c r="HY21" s="145"/>
      <c r="HZ21" s="145"/>
      <c r="IA21" s="145"/>
      <c r="IB21" s="145"/>
      <c r="IC21" s="145"/>
      <c r="ID21" s="145"/>
      <c r="IE21" s="145"/>
      <c r="IF21" s="145"/>
      <c r="IG21" s="145"/>
      <c r="IH21" s="145"/>
      <c r="II21" s="145"/>
      <c r="IJ21" s="145"/>
      <c r="IK21" s="145"/>
      <c r="IL21" s="145"/>
      <c r="IM21" s="145"/>
      <c r="IN21" s="145"/>
    </row>
    <row r="22" spans="1:248" s="146" customFormat="1" ht="19.5" customHeight="1" x14ac:dyDescent="0.35">
      <c r="A22" s="149"/>
      <c r="B22" s="141" t="s">
        <v>71</v>
      </c>
      <c r="C22" s="151" t="s">
        <v>19</v>
      </c>
      <c r="D22" s="150">
        <v>2</v>
      </c>
      <c r="E22" s="150" t="s">
        <v>72</v>
      </c>
      <c r="F22" s="152">
        <v>25000</v>
      </c>
      <c r="G22" s="153">
        <f t="shared" ref="G22:G25" si="0">+F22*D22</f>
        <v>50000</v>
      </c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5"/>
      <c r="BA22" s="145"/>
      <c r="BB22" s="145"/>
      <c r="BC22" s="145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5"/>
      <c r="CU22" s="145"/>
      <c r="CV22" s="145"/>
      <c r="CW22" s="145"/>
      <c r="CX22" s="145"/>
      <c r="CY22" s="145"/>
      <c r="CZ22" s="145"/>
      <c r="DA22" s="145"/>
      <c r="DB22" s="145"/>
      <c r="DC22" s="145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5"/>
      <c r="EU22" s="145"/>
      <c r="EV22" s="145"/>
      <c r="EW22" s="145"/>
      <c r="EX22" s="145"/>
      <c r="EY22" s="145"/>
      <c r="EZ22" s="145"/>
      <c r="FA22" s="145"/>
      <c r="FB22" s="145"/>
      <c r="FC22" s="145"/>
      <c r="FD22" s="145"/>
      <c r="FE22" s="145"/>
      <c r="FF22" s="145"/>
      <c r="FG22" s="145"/>
      <c r="FH22" s="145"/>
      <c r="FI22" s="145"/>
      <c r="FJ22" s="145"/>
      <c r="FK22" s="145"/>
      <c r="FL22" s="145"/>
      <c r="FM22" s="145"/>
      <c r="FN22" s="145"/>
      <c r="FO22" s="145"/>
      <c r="FP22" s="145"/>
      <c r="FQ22" s="145"/>
      <c r="FR22" s="145"/>
      <c r="FS22" s="145"/>
      <c r="FT22" s="145"/>
      <c r="FU22" s="145"/>
      <c r="FV22" s="145"/>
      <c r="FW22" s="145"/>
      <c r="FX22" s="145"/>
      <c r="FY22" s="145"/>
      <c r="FZ22" s="145"/>
      <c r="GA22" s="145"/>
      <c r="GB22" s="145"/>
      <c r="GC22" s="145"/>
      <c r="GD22" s="145"/>
      <c r="GE22" s="145"/>
      <c r="GF22" s="145"/>
      <c r="GG22" s="145"/>
      <c r="GH22" s="145"/>
      <c r="GI22" s="145"/>
      <c r="GJ22" s="145"/>
      <c r="GK22" s="145"/>
      <c r="GL22" s="145"/>
      <c r="GM22" s="145"/>
      <c r="GN22" s="145"/>
      <c r="GO22" s="145"/>
      <c r="GP22" s="145"/>
      <c r="GQ22" s="145"/>
      <c r="GR22" s="145"/>
      <c r="GS22" s="145"/>
      <c r="GT22" s="145"/>
      <c r="GU22" s="145"/>
      <c r="GV22" s="145"/>
      <c r="GW22" s="145"/>
      <c r="GX22" s="145"/>
      <c r="GY22" s="145"/>
      <c r="GZ22" s="145"/>
      <c r="HA22" s="145"/>
      <c r="HB22" s="145"/>
      <c r="HC22" s="145"/>
      <c r="HD22" s="145"/>
      <c r="HE22" s="145"/>
      <c r="HF22" s="145"/>
      <c r="HG22" s="145"/>
      <c r="HH22" s="145"/>
      <c r="HI22" s="145"/>
      <c r="HJ22" s="145"/>
      <c r="HK22" s="145"/>
      <c r="HL22" s="145"/>
      <c r="HM22" s="145"/>
      <c r="HN22" s="145"/>
      <c r="HO22" s="145"/>
      <c r="HP22" s="145"/>
      <c r="HQ22" s="145"/>
      <c r="HR22" s="145"/>
      <c r="HS22" s="145"/>
      <c r="HT22" s="145"/>
      <c r="HU22" s="145"/>
      <c r="HV22" s="145"/>
      <c r="HW22" s="145"/>
      <c r="HX22" s="145"/>
      <c r="HY22" s="145"/>
      <c r="HZ22" s="145"/>
      <c r="IA22" s="145"/>
      <c r="IB22" s="145"/>
      <c r="IC22" s="145"/>
      <c r="ID22" s="145"/>
      <c r="IE22" s="145"/>
      <c r="IF22" s="145"/>
      <c r="IG22" s="145"/>
      <c r="IH22" s="145"/>
      <c r="II22" s="145"/>
      <c r="IJ22" s="145"/>
      <c r="IK22" s="145"/>
      <c r="IL22" s="145"/>
      <c r="IM22" s="145"/>
      <c r="IN22" s="145"/>
    </row>
    <row r="23" spans="1:248" s="146" customFormat="1" ht="19.5" customHeight="1" x14ac:dyDescent="0.35">
      <c r="A23" s="149"/>
      <c r="B23" s="141" t="s">
        <v>73</v>
      </c>
      <c r="C23" s="151" t="s">
        <v>19</v>
      </c>
      <c r="D23" s="150">
        <v>4</v>
      </c>
      <c r="E23" s="150" t="s">
        <v>74</v>
      </c>
      <c r="F23" s="152">
        <v>25000</v>
      </c>
      <c r="G23" s="153">
        <f t="shared" si="0"/>
        <v>100000</v>
      </c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5"/>
      <c r="BY23" s="145"/>
      <c r="BZ23" s="145"/>
      <c r="CA23" s="145"/>
      <c r="CB23" s="145"/>
      <c r="CC23" s="145"/>
      <c r="CD23" s="145"/>
      <c r="CE23" s="145"/>
      <c r="CF23" s="145"/>
      <c r="CG23" s="145"/>
      <c r="CH23" s="145"/>
      <c r="CI23" s="145"/>
      <c r="CJ23" s="145"/>
      <c r="CK23" s="145"/>
      <c r="CL23" s="145"/>
      <c r="CM23" s="145"/>
      <c r="CN23" s="145"/>
      <c r="CO23" s="145"/>
      <c r="CP23" s="145"/>
      <c r="CQ23" s="145"/>
      <c r="CR23" s="145"/>
      <c r="CS23" s="145"/>
      <c r="CT23" s="145"/>
      <c r="CU23" s="145"/>
      <c r="CV23" s="145"/>
      <c r="CW23" s="145"/>
      <c r="CX23" s="145"/>
      <c r="CY23" s="145"/>
      <c r="CZ23" s="145"/>
      <c r="DA23" s="145"/>
      <c r="DB23" s="145"/>
      <c r="DC23" s="145"/>
      <c r="DD23" s="145"/>
      <c r="DE23" s="145"/>
      <c r="DF23" s="145"/>
      <c r="DG23" s="145"/>
      <c r="DH23" s="145"/>
      <c r="DI23" s="145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  <c r="DT23" s="145"/>
      <c r="DU23" s="145"/>
      <c r="DV23" s="145"/>
      <c r="DW23" s="145"/>
      <c r="DX23" s="145"/>
      <c r="DY23" s="145"/>
      <c r="DZ23" s="145"/>
      <c r="EA23" s="145"/>
      <c r="EB23" s="145"/>
      <c r="EC23" s="145"/>
      <c r="ED23" s="145"/>
      <c r="EE23" s="145"/>
      <c r="EF23" s="145"/>
      <c r="EG23" s="145"/>
      <c r="EH23" s="145"/>
      <c r="EI23" s="145"/>
      <c r="EJ23" s="145"/>
      <c r="EK23" s="145"/>
      <c r="EL23" s="145"/>
      <c r="EM23" s="145"/>
      <c r="EN23" s="145"/>
      <c r="EO23" s="145"/>
      <c r="EP23" s="145"/>
      <c r="EQ23" s="145"/>
      <c r="ER23" s="145"/>
      <c r="ES23" s="145"/>
      <c r="ET23" s="145"/>
      <c r="EU23" s="145"/>
      <c r="EV23" s="145"/>
      <c r="EW23" s="145"/>
      <c r="EX23" s="145"/>
      <c r="EY23" s="145"/>
      <c r="EZ23" s="145"/>
      <c r="FA23" s="145"/>
      <c r="FB23" s="145"/>
      <c r="FC23" s="145"/>
      <c r="FD23" s="145"/>
      <c r="FE23" s="145"/>
      <c r="FF23" s="145"/>
      <c r="FG23" s="145"/>
      <c r="FH23" s="145"/>
      <c r="FI23" s="145"/>
      <c r="FJ23" s="145"/>
      <c r="FK23" s="145"/>
      <c r="FL23" s="145"/>
      <c r="FM23" s="145"/>
      <c r="FN23" s="145"/>
      <c r="FO23" s="145"/>
      <c r="FP23" s="145"/>
      <c r="FQ23" s="145"/>
      <c r="FR23" s="145"/>
      <c r="FS23" s="145"/>
      <c r="FT23" s="145"/>
      <c r="FU23" s="145"/>
      <c r="FV23" s="145"/>
      <c r="FW23" s="145"/>
      <c r="FX23" s="145"/>
      <c r="FY23" s="145"/>
      <c r="FZ23" s="145"/>
      <c r="GA23" s="145"/>
      <c r="GB23" s="145"/>
      <c r="GC23" s="145"/>
      <c r="GD23" s="145"/>
      <c r="GE23" s="145"/>
      <c r="GF23" s="145"/>
      <c r="GG23" s="145"/>
      <c r="GH23" s="145"/>
      <c r="GI23" s="145"/>
      <c r="GJ23" s="145"/>
      <c r="GK23" s="145"/>
      <c r="GL23" s="145"/>
      <c r="GM23" s="145"/>
      <c r="GN23" s="145"/>
      <c r="GO23" s="145"/>
      <c r="GP23" s="145"/>
      <c r="GQ23" s="145"/>
      <c r="GR23" s="145"/>
      <c r="GS23" s="145"/>
      <c r="GT23" s="145"/>
      <c r="GU23" s="145"/>
      <c r="GV23" s="145"/>
      <c r="GW23" s="145"/>
      <c r="GX23" s="145"/>
      <c r="GY23" s="145"/>
      <c r="GZ23" s="145"/>
      <c r="HA23" s="145"/>
      <c r="HB23" s="145"/>
      <c r="HC23" s="145"/>
      <c r="HD23" s="145"/>
      <c r="HE23" s="145"/>
      <c r="HF23" s="145"/>
      <c r="HG23" s="145"/>
      <c r="HH23" s="145"/>
      <c r="HI23" s="145"/>
      <c r="HJ23" s="145"/>
      <c r="HK23" s="145"/>
      <c r="HL23" s="145"/>
      <c r="HM23" s="145"/>
      <c r="HN23" s="145"/>
      <c r="HO23" s="145"/>
      <c r="HP23" s="145"/>
      <c r="HQ23" s="145"/>
      <c r="HR23" s="145"/>
      <c r="HS23" s="145"/>
      <c r="HT23" s="145"/>
      <c r="HU23" s="145"/>
      <c r="HV23" s="145"/>
      <c r="HW23" s="145"/>
      <c r="HX23" s="145"/>
      <c r="HY23" s="145"/>
      <c r="HZ23" s="145"/>
      <c r="IA23" s="145"/>
      <c r="IB23" s="145"/>
      <c r="IC23" s="145"/>
      <c r="ID23" s="145"/>
      <c r="IE23" s="145"/>
      <c r="IF23" s="145"/>
      <c r="IG23" s="145"/>
      <c r="IH23" s="145"/>
      <c r="II23" s="145"/>
      <c r="IJ23" s="145"/>
      <c r="IK23" s="145"/>
      <c r="IL23" s="145"/>
      <c r="IM23" s="145"/>
      <c r="IN23" s="145"/>
    </row>
    <row r="24" spans="1:248" s="146" customFormat="1" ht="19.5" customHeight="1" x14ac:dyDescent="0.35">
      <c r="A24" s="149"/>
      <c r="B24" s="141" t="s">
        <v>75</v>
      </c>
      <c r="C24" s="151" t="s">
        <v>19</v>
      </c>
      <c r="D24" s="150">
        <v>4</v>
      </c>
      <c r="E24" s="150" t="s">
        <v>76</v>
      </c>
      <c r="F24" s="152">
        <v>25000</v>
      </c>
      <c r="G24" s="153">
        <f t="shared" si="0"/>
        <v>100000</v>
      </c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/>
      <c r="BO24" s="145"/>
      <c r="BP24" s="145"/>
      <c r="BQ24" s="145"/>
      <c r="BR24" s="145"/>
      <c r="BS24" s="145"/>
      <c r="BT24" s="145"/>
      <c r="BU24" s="145"/>
      <c r="BV24" s="145"/>
      <c r="BW24" s="145"/>
      <c r="BX24" s="145"/>
      <c r="BY24" s="145"/>
      <c r="BZ24" s="145"/>
      <c r="CA24" s="145"/>
      <c r="CB24" s="145"/>
      <c r="CC24" s="145"/>
      <c r="CD24" s="145"/>
      <c r="CE24" s="145"/>
      <c r="CF24" s="145"/>
      <c r="CG24" s="145"/>
      <c r="CH24" s="145"/>
      <c r="CI24" s="145"/>
      <c r="CJ24" s="145"/>
      <c r="CK24" s="145"/>
      <c r="CL24" s="145"/>
      <c r="CM24" s="145"/>
      <c r="CN24" s="145"/>
      <c r="CO24" s="145"/>
      <c r="CP24" s="145"/>
      <c r="CQ24" s="145"/>
      <c r="CR24" s="145"/>
      <c r="CS24" s="145"/>
      <c r="CT24" s="145"/>
      <c r="CU24" s="145"/>
      <c r="CV24" s="145"/>
      <c r="CW24" s="145"/>
      <c r="CX24" s="145"/>
      <c r="CY24" s="145"/>
      <c r="CZ24" s="145"/>
      <c r="DA24" s="145"/>
      <c r="DB24" s="145"/>
      <c r="DC24" s="145"/>
      <c r="DD24" s="145"/>
      <c r="DE24" s="145"/>
      <c r="DF24" s="145"/>
      <c r="DG24" s="145"/>
      <c r="DH24" s="145"/>
      <c r="DI24" s="145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  <c r="DT24" s="145"/>
      <c r="DU24" s="145"/>
      <c r="DV24" s="145"/>
      <c r="DW24" s="145"/>
      <c r="DX24" s="145"/>
      <c r="DY24" s="145"/>
      <c r="DZ24" s="145"/>
      <c r="EA24" s="145"/>
      <c r="EB24" s="145"/>
      <c r="EC24" s="145"/>
      <c r="ED24" s="145"/>
      <c r="EE24" s="145"/>
      <c r="EF24" s="145"/>
      <c r="EG24" s="145"/>
      <c r="EH24" s="145"/>
      <c r="EI24" s="145"/>
      <c r="EJ24" s="145"/>
      <c r="EK24" s="145"/>
      <c r="EL24" s="145"/>
      <c r="EM24" s="145"/>
      <c r="EN24" s="145"/>
      <c r="EO24" s="145"/>
      <c r="EP24" s="145"/>
      <c r="EQ24" s="145"/>
      <c r="ER24" s="145"/>
      <c r="ES24" s="145"/>
      <c r="ET24" s="145"/>
      <c r="EU24" s="145"/>
      <c r="EV24" s="145"/>
      <c r="EW24" s="145"/>
      <c r="EX24" s="145"/>
      <c r="EY24" s="145"/>
      <c r="EZ24" s="145"/>
      <c r="FA24" s="145"/>
      <c r="FB24" s="145"/>
      <c r="FC24" s="145"/>
      <c r="FD24" s="145"/>
      <c r="FE24" s="145"/>
      <c r="FF24" s="145"/>
      <c r="FG24" s="145"/>
      <c r="FH24" s="145"/>
      <c r="FI24" s="145"/>
      <c r="FJ24" s="145"/>
      <c r="FK24" s="145"/>
      <c r="FL24" s="145"/>
      <c r="FM24" s="145"/>
      <c r="FN24" s="145"/>
      <c r="FO24" s="145"/>
      <c r="FP24" s="145"/>
      <c r="FQ24" s="145"/>
      <c r="FR24" s="145"/>
      <c r="FS24" s="145"/>
      <c r="FT24" s="145"/>
      <c r="FU24" s="145"/>
      <c r="FV24" s="145"/>
      <c r="FW24" s="145"/>
      <c r="FX24" s="145"/>
      <c r="FY24" s="145"/>
      <c r="FZ24" s="145"/>
      <c r="GA24" s="145"/>
      <c r="GB24" s="145"/>
      <c r="GC24" s="145"/>
      <c r="GD24" s="145"/>
      <c r="GE24" s="145"/>
      <c r="GF24" s="145"/>
      <c r="GG24" s="145"/>
      <c r="GH24" s="145"/>
      <c r="GI24" s="145"/>
      <c r="GJ24" s="145"/>
      <c r="GK24" s="145"/>
      <c r="GL24" s="145"/>
      <c r="GM24" s="145"/>
      <c r="GN24" s="145"/>
      <c r="GO24" s="145"/>
      <c r="GP24" s="145"/>
      <c r="GQ24" s="145"/>
      <c r="GR24" s="145"/>
      <c r="GS24" s="145"/>
      <c r="GT24" s="145"/>
      <c r="GU24" s="145"/>
      <c r="GV24" s="145"/>
      <c r="GW24" s="145"/>
      <c r="GX24" s="145"/>
      <c r="GY24" s="145"/>
      <c r="GZ24" s="145"/>
      <c r="HA24" s="145"/>
      <c r="HB24" s="145"/>
      <c r="HC24" s="145"/>
      <c r="HD24" s="145"/>
      <c r="HE24" s="145"/>
      <c r="HF24" s="145"/>
      <c r="HG24" s="145"/>
      <c r="HH24" s="145"/>
      <c r="HI24" s="145"/>
      <c r="HJ24" s="145"/>
      <c r="HK24" s="145"/>
      <c r="HL24" s="145"/>
      <c r="HM24" s="145"/>
      <c r="HN24" s="145"/>
      <c r="HO24" s="145"/>
      <c r="HP24" s="145"/>
      <c r="HQ24" s="145"/>
      <c r="HR24" s="145"/>
      <c r="HS24" s="145"/>
      <c r="HT24" s="145"/>
      <c r="HU24" s="145"/>
      <c r="HV24" s="145"/>
      <c r="HW24" s="145"/>
      <c r="HX24" s="145"/>
      <c r="HY24" s="145"/>
      <c r="HZ24" s="145"/>
      <c r="IA24" s="145"/>
      <c r="IB24" s="145"/>
      <c r="IC24" s="145"/>
      <c r="ID24" s="145"/>
      <c r="IE24" s="145"/>
      <c r="IF24" s="145"/>
      <c r="IG24" s="145"/>
      <c r="IH24" s="145"/>
      <c r="II24" s="145"/>
      <c r="IJ24" s="145"/>
      <c r="IK24" s="145"/>
      <c r="IL24" s="145"/>
      <c r="IM24" s="145"/>
      <c r="IN24" s="145"/>
    </row>
    <row r="25" spans="1:248" s="146" customFormat="1" ht="19.5" customHeight="1" x14ac:dyDescent="0.35">
      <c r="A25" s="149"/>
      <c r="B25" s="141" t="s">
        <v>77</v>
      </c>
      <c r="C25" s="151" t="s">
        <v>66</v>
      </c>
      <c r="D25" s="154">
        <v>30</v>
      </c>
      <c r="E25" s="150" t="s">
        <v>78</v>
      </c>
      <c r="F25" s="152">
        <v>1000</v>
      </c>
      <c r="G25" s="153">
        <f t="shared" si="0"/>
        <v>30000</v>
      </c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45"/>
      <c r="BK25" s="145"/>
      <c r="BL25" s="145"/>
      <c r="BM25" s="145"/>
      <c r="BN25" s="145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45"/>
      <c r="CQ25" s="145"/>
      <c r="CR25" s="145"/>
      <c r="CS25" s="145"/>
      <c r="CT25" s="145"/>
      <c r="CU25" s="145"/>
      <c r="CV25" s="145"/>
      <c r="CW25" s="145"/>
      <c r="CX25" s="145"/>
      <c r="CY25" s="145"/>
      <c r="CZ25" s="145"/>
      <c r="DA25" s="145"/>
      <c r="DB25" s="145"/>
      <c r="DC25" s="145"/>
      <c r="DD25" s="145"/>
      <c r="DE25" s="145"/>
      <c r="DF25" s="145"/>
      <c r="DG25" s="145"/>
      <c r="DH25" s="145"/>
      <c r="DI25" s="145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  <c r="DT25" s="145"/>
      <c r="DU25" s="145"/>
      <c r="DV25" s="145"/>
      <c r="DW25" s="145"/>
      <c r="DX25" s="145"/>
      <c r="DY25" s="145"/>
      <c r="DZ25" s="145"/>
      <c r="EA25" s="145"/>
      <c r="EB25" s="145"/>
      <c r="EC25" s="145"/>
      <c r="ED25" s="145"/>
      <c r="EE25" s="145"/>
      <c r="EF25" s="145"/>
      <c r="EG25" s="145"/>
      <c r="EH25" s="145"/>
      <c r="EI25" s="145"/>
      <c r="EJ25" s="145"/>
      <c r="EK25" s="145"/>
      <c r="EL25" s="145"/>
      <c r="EM25" s="145"/>
      <c r="EN25" s="145"/>
      <c r="EO25" s="145"/>
      <c r="EP25" s="145"/>
      <c r="EQ25" s="145"/>
      <c r="ER25" s="145"/>
      <c r="ES25" s="145"/>
      <c r="ET25" s="145"/>
      <c r="EU25" s="145"/>
      <c r="EV25" s="145"/>
      <c r="EW25" s="145"/>
      <c r="EX25" s="145"/>
      <c r="EY25" s="145"/>
      <c r="EZ25" s="145"/>
      <c r="FA25" s="145"/>
      <c r="FB25" s="145"/>
      <c r="FC25" s="145"/>
      <c r="FD25" s="145"/>
      <c r="FE25" s="145"/>
      <c r="FF25" s="145"/>
      <c r="FG25" s="145"/>
      <c r="FH25" s="145"/>
      <c r="FI25" s="145"/>
      <c r="FJ25" s="145"/>
      <c r="FK25" s="145"/>
      <c r="FL25" s="145"/>
      <c r="FM25" s="145"/>
      <c r="FN25" s="145"/>
      <c r="FO25" s="145"/>
      <c r="FP25" s="145"/>
      <c r="FQ25" s="145"/>
      <c r="FR25" s="145"/>
      <c r="FS25" s="145"/>
      <c r="FT25" s="145"/>
      <c r="FU25" s="145"/>
      <c r="FV25" s="145"/>
      <c r="FW25" s="145"/>
      <c r="FX25" s="145"/>
      <c r="FY25" s="145"/>
      <c r="FZ25" s="145"/>
      <c r="GA25" s="145"/>
      <c r="GB25" s="145"/>
      <c r="GC25" s="145"/>
      <c r="GD25" s="145"/>
      <c r="GE25" s="145"/>
      <c r="GF25" s="145"/>
      <c r="GG25" s="145"/>
      <c r="GH25" s="145"/>
      <c r="GI25" s="145"/>
      <c r="GJ25" s="145"/>
      <c r="GK25" s="145"/>
      <c r="GL25" s="145"/>
      <c r="GM25" s="145"/>
      <c r="GN25" s="145"/>
      <c r="GO25" s="145"/>
      <c r="GP25" s="145"/>
      <c r="GQ25" s="145"/>
      <c r="GR25" s="145"/>
      <c r="GS25" s="145"/>
      <c r="GT25" s="145"/>
      <c r="GU25" s="145"/>
      <c r="GV25" s="145"/>
      <c r="GW25" s="145"/>
      <c r="GX25" s="145"/>
      <c r="GY25" s="145"/>
      <c r="GZ25" s="145"/>
      <c r="HA25" s="145"/>
      <c r="HB25" s="145"/>
      <c r="HC25" s="145"/>
      <c r="HD25" s="145"/>
      <c r="HE25" s="145"/>
      <c r="HF25" s="145"/>
      <c r="HG25" s="145"/>
      <c r="HH25" s="145"/>
      <c r="HI25" s="145"/>
      <c r="HJ25" s="145"/>
      <c r="HK25" s="145"/>
      <c r="HL25" s="145"/>
      <c r="HM25" s="145"/>
      <c r="HN25" s="145"/>
      <c r="HO25" s="145"/>
      <c r="HP25" s="145"/>
      <c r="HQ25" s="145"/>
      <c r="HR25" s="145"/>
      <c r="HS25" s="145"/>
      <c r="HT25" s="145"/>
      <c r="HU25" s="145"/>
      <c r="HV25" s="145"/>
      <c r="HW25" s="145"/>
      <c r="HX25" s="145"/>
      <c r="HY25" s="145"/>
      <c r="HZ25" s="145"/>
      <c r="IA25" s="145"/>
      <c r="IB25" s="145"/>
      <c r="IC25" s="145"/>
      <c r="ID25" s="145"/>
      <c r="IE25" s="145"/>
      <c r="IF25" s="145"/>
      <c r="IG25" s="145"/>
      <c r="IH25" s="145"/>
      <c r="II25" s="145"/>
      <c r="IJ25" s="145"/>
      <c r="IK25" s="145"/>
      <c r="IL25" s="145"/>
      <c r="IM25" s="145"/>
      <c r="IN25" s="145"/>
    </row>
    <row r="26" spans="1:248" ht="12.75" customHeight="1" x14ac:dyDescent="0.35">
      <c r="A26" s="38"/>
      <c r="B26" s="70" t="s">
        <v>20</v>
      </c>
      <c r="C26" s="71"/>
      <c r="D26" s="71"/>
      <c r="E26" s="71"/>
      <c r="F26" s="72"/>
      <c r="G26" s="73">
        <f>SUM(G21:G25)</f>
        <v>330000</v>
      </c>
    </row>
    <row r="27" spans="1:248" ht="12" customHeight="1" x14ac:dyDescent="0.35">
      <c r="A27" s="27"/>
      <c r="B27" s="39"/>
      <c r="C27" s="41"/>
      <c r="D27" s="41"/>
      <c r="E27" s="41"/>
      <c r="F27" s="42"/>
      <c r="G27" s="42"/>
    </row>
    <row r="28" spans="1:248" ht="12" customHeight="1" x14ac:dyDescent="0.35">
      <c r="A28" s="32"/>
      <c r="B28" s="5" t="s">
        <v>21</v>
      </c>
      <c r="C28" s="6"/>
      <c r="D28" s="7"/>
      <c r="E28" s="7"/>
      <c r="F28" s="8"/>
      <c r="G28" s="8"/>
    </row>
    <row r="29" spans="1:248" ht="24" customHeight="1" x14ac:dyDescent="0.35">
      <c r="A29" s="32"/>
      <c r="B29" s="9" t="s">
        <v>13</v>
      </c>
      <c r="C29" s="10" t="s">
        <v>14</v>
      </c>
      <c r="D29" s="10" t="s">
        <v>15</v>
      </c>
      <c r="E29" s="9" t="s">
        <v>16</v>
      </c>
      <c r="F29" s="10" t="s">
        <v>17</v>
      </c>
      <c r="G29" s="9" t="s">
        <v>18</v>
      </c>
    </row>
    <row r="30" spans="1:248" ht="12" customHeight="1" x14ac:dyDescent="0.35">
      <c r="A30" s="32"/>
      <c r="B30" s="11"/>
      <c r="C30" s="12" t="s">
        <v>53</v>
      </c>
      <c r="D30" s="12"/>
      <c r="E30" s="12"/>
      <c r="F30" s="11"/>
      <c r="G30" s="11"/>
    </row>
    <row r="31" spans="1:248" ht="12" customHeight="1" x14ac:dyDescent="0.35">
      <c r="A31" s="32"/>
      <c r="B31" s="13" t="s">
        <v>22</v>
      </c>
      <c r="C31" s="14"/>
      <c r="D31" s="14"/>
      <c r="E31" s="14"/>
      <c r="F31" s="15"/>
      <c r="G31" s="15"/>
    </row>
    <row r="32" spans="1:248" ht="12" customHeight="1" x14ac:dyDescent="0.35">
      <c r="A32" s="27"/>
      <c r="B32" s="43"/>
      <c r="C32" s="44"/>
      <c r="D32" s="44"/>
      <c r="E32" s="44"/>
      <c r="F32" s="45"/>
      <c r="G32" s="45"/>
    </row>
    <row r="33" spans="1:248" ht="12" customHeight="1" x14ac:dyDescent="0.35">
      <c r="A33" s="32"/>
      <c r="B33" s="5" t="s">
        <v>23</v>
      </c>
      <c r="C33" s="6"/>
      <c r="D33" s="7"/>
      <c r="E33" s="7"/>
      <c r="F33" s="8"/>
      <c r="G33" s="8"/>
    </row>
    <row r="34" spans="1:248" ht="24" customHeight="1" x14ac:dyDescent="0.35">
      <c r="A34" s="32"/>
      <c r="B34" s="16" t="s">
        <v>13</v>
      </c>
      <c r="C34" s="16" t="s">
        <v>14</v>
      </c>
      <c r="D34" s="16" t="s">
        <v>15</v>
      </c>
      <c r="E34" s="16" t="s">
        <v>16</v>
      </c>
      <c r="F34" s="17" t="s">
        <v>17</v>
      </c>
      <c r="G34" s="16" t="s">
        <v>18</v>
      </c>
    </row>
    <row r="35" spans="1:248" ht="12.75" customHeight="1" x14ac:dyDescent="0.3">
      <c r="A35" s="38"/>
      <c r="B35" s="64"/>
      <c r="C35" s="65"/>
      <c r="D35" s="66"/>
      <c r="E35" s="67"/>
      <c r="F35" s="68"/>
      <c r="G35" s="69"/>
    </row>
    <row r="36" spans="1:248" ht="12.75" customHeight="1" x14ac:dyDescent="0.3">
      <c r="A36" s="38"/>
      <c r="B36" s="64"/>
      <c r="C36" s="65"/>
      <c r="D36" s="66"/>
      <c r="E36" s="67"/>
      <c r="F36" s="68"/>
      <c r="G36" s="69"/>
    </row>
    <row r="37" spans="1:248" ht="12.75" customHeight="1" x14ac:dyDescent="0.35">
      <c r="A37" s="32"/>
      <c r="B37" s="13" t="s">
        <v>24</v>
      </c>
      <c r="C37" s="14"/>
      <c r="D37" s="14"/>
      <c r="E37" s="14"/>
      <c r="F37" s="15"/>
      <c r="G37" s="57">
        <f>SUM(G35:G36)</f>
        <v>0</v>
      </c>
    </row>
    <row r="38" spans="1:248" ht="12" customHeight="1" x14ac:dyDescent="0.35">
      <c r="A38" s="27"/>
      <c r="B38" s="43"/>
      <c r="C38" s="44"/>
      <c r="D38" s="44"/>
      <c r="E38" s="44"/>
      <c r="F38" s="45"/>
      <c r="G38" s="45"/>
    </row>
    <row r="39" spans="1:248" ht="12" customHeight="1" x14ac:dyDescent="0.35">
      <c r="A39" s="32"/>
      <c r="B39" s="5" t="s">
        <v>25</v>
      </c>
      <c r="C39" s="6"/>
      <c r="D39" s="7"/>
      <c r="E39" s="7"/>
      <c r="F39" s="8"/>
      <c r="G39" s="8"/>
    </row>
    <row r="40" spans="1:248" ht="24" customHeight="1" x14ac:dyDescent="0.35">
      <c r="A40" s="32"/>
      <c r="B40" s="17" t="s">
        <v>26</v>
      </c>
      <c r="C40" s="17" t="s">
        <v>27</v>
      </c>
      <c r="D40" s="17" t="s">
        <v>28</v>
      </c>
      <c r="E40" s="17" t="s">
        <v>16</v>
      </c>
      <c r="F40" s="17" t="s">
        <v>17</v>
      </c>
      <c r="G40" s="17" t="s">
        <v>18</v>
      </c>
    </row>
    <row r="41" spans="1:248" s="146" customFormat="1" ht="12.75" customHeight="1" x14ac:dyDescent="0.35">
      <c r="A41" s="149"/>
      <c r="B41" s="160" t="s">
        <v>61</v>
      </c>
      <c r="C41" s="142"/>
      <c r="D41" s="142"/>
      <c r="E41" s="142"/>
      <c r="F41" s="155"/>
      <c r="G41" s="15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5"/>
      <c r="BG41" s="145"/>
      <c r="BH41" s="145"/>
      <c r="BI41" s="145"/>
      <c r="BJ41" s="145"/>
      <c r="BK41" s="145"/>
      <c r="BL41" s="145"/>
      <c r="BM41" s="145"/>
      <c r="BN41" s="145"/>
      <c r="BO41" s="145"/>
      <c r="BP41" s="145"/>
      <c r="BQ41" s="145"/>
      <c r="BR41" s="145"/>
      <c r="BS41" s="145"/>
      <c r="BT41" s="145"/>
      <c r="BU41" s="145"/>
      <c r="BV41" s="145"/>
      <c r="BW41" s="145"/>
      <c r="BX41" s="145"/>
      <c r="BY41" s="145"/>
      <c r="BZ41" s="145"/>
      <c r="CA41" s="145"/>
      <c r="CB41" s="145"/>
      <c r="CC41" s="145"/>
      <c r="CD41" s="145"/>
      <c r="CE41" s="145"/>
      <c r="CF41" s="145"/>
      <c r="CG41" s="145"/>
      <c r="CH41" s="145"/>
      <c r="CI41" s="145"/>
      <c r="CJ41" s="145"/>
      <c r="CK41" s="145"/>
      <c r="CL41" s="145"/>
      <c r="CM41" s="145"/>
      <c r="CN41" s="145"/>
      <c r="CO41" s="145"/>
      <c r="CP41" s="145"/>
      <c r="CQ41" s="145"/>
      <c r="CR41" s="145"/>
      <c r="CS41" s="145"/>
      <c r="CT41" s="145"/>
      <c r="CU41" s="145"/>
      <c r="CV41" s="145"/>
      <c r="CW41" s="145"/>
      <c r="CX41" s="145"/>
      <c r="CY41" s="145"/>
      <c r="CZ41" s="145"/>
      <c r="DA41" s="145"/>
      <c r="DB41" s="145"/>
      <c r="DC41" s="145"/>
      <c r="DD41" s="145"/>
      <c r="DE41" s="145"/>
      <c r="DF41" s="145"/>
      <c r="DG41" s="145"/>
      <c r="DH41" s="145"/>
      <c r="DI41" s="145"/>
      <c r="DJ41" s="145"/>
      <c r="DK41" s="145"/>
      <c r="DL41" s="145"/>
      <c r="DM41" s="145"/>
      <c r="DN41" s="145"/>
      <c r="DO41" s="145"/>
      <c r="DP41" s="145"/>
      <c r="DQ41" s="145"/>
      <c r="DR41" s="145"/>
      <c r="DS41" s="145"/>
      <c r="DT41" s="145"/>
      <c r="DU41" s="145"/>
      <c r="DV41" s="145"/>
      <c r="DW41" s="145"/>
      <c r="DX41" s="145"/>
      <c r="DY41" s="145"/>
      <c r="DZ41" s="145"/>
      <c r="EA41" s="145"/>
      <c r="EB41" s="145"/>
      <c r="EC41" s="145"/>
      <c r="ED41" s="145"/>
      <c r="EE41" s="145"/>
      <c r="EF41" s="145"/>
      <c r="EG41" s="145"/>
      <c r="EH41" s="145"/>
      <c r="EI41" s="145"/>
      <c r="EJ41" s="145"/>
      <c r="EK41" s="145"/>
      <c r="EL41" s="145"/>
      <c r="EM41" s="145"/>
      <c r="EN41" s="145"/>
      <c r="EO41" s="145"/>
      <c r="EP41" s="145"/>
      <c r="EQ41" s="145"/>
      <c r="ER41" s="145"/>
      <c r="ES41" s="145"/>
      <c r="ET41" s="145"/>
      <c r="EU41" s="145"/>
      <c r="EV41" s="145"/>
      <c r="EW41" s="145"/>
      <c r="EX41" s="145"/>
      <c r="EY41" s="145"/>
      <c r="EZ41" s="145"/>
      <c r="FA41" s="145"/>
      <c r="FB41" s="145"/>
      <c r="FC41" s="145"/>
      <c r="FD41" s="145"/>
      <c r="FE41" s="145"/>
      <c r="FF41" s="145"/>
      <c r="FG41" s="145"/>
      <c r="FH41" s="145"/>
      <c r="FI41" s="145"/>
      <c r="FJ41" s="145"/>
      <c r="FK41" s="145"/>
      <c r="FL41" s="145"/>
      <c r="FM41" s="145"/>
      <c r="FN41" s="145"/>
      <c r="FO41" s="145"/>
      <c r="FP41" s="145"/>
      <c r="FQ41" s="145"/>
      <c r="FR41" s="145"/>
      <c r="FS41" s="145"/>
      <c r="FT41" s="145"/>
      <c r="FU41" s="145"/>
      <c r="FV41" s="145"/>
      <c r="FW41" s="145"/>
      <c r="FX41" s="145"/>
      <c r="FY41" s="145"/>
      <c r="FZ41" s="145"/>
      <c r="GA41" s="145"/>
      <c r="GB41" s="145"/>
      <c r="GC41" s="145"/>
      <c r="GD41" s="145"/>
      <c r="GE41" s="145"/>
      <c r="GF41" s="145"/>
      <c r="GG41" s="145"/>
      <c r="GH41" s="145"/>
      <c r="GI41" s="145"/>
      <c r="GJ41" s="145"/>
      <c r="GK41" s="145"/>
      <c r="GL41" s="145"/>
      <c r="GM41" s="145"/>
      <c r="GN41" s="145"/>
      <c r="GO41" s="145"/>
      <c r="GP41" s="145"/>
      <c r="GQ41" s="145"/>
      <c r="GR41" s="145"/>
      <c r="GS41" s="145"/>
      <c r="GT41" s="145"/>
      <c r="GU41" s="145"/>
      <c r="GV41" s="145"/>
      <c r="GW41" s="145"/>
      <c r="GX41" s="145"/>
      <c r="GY41" s="145"/>
      <c r="GZ41" s="145"/>
      <c r="HA41" s="145"/>
      <c r="HB41" s="145"/>
      <c r="HC41" s="145"/>
      <c r="HD41" s="145"/>
      <c r="HE41" s="145"/>
      <c r="HF41" s="145"/>
      <c r="HG41" s="145"/>
      <c r="HH41" s="145"/>
      <c r="HI41" s="145"/>
      <c r="HJ41" s="145"/>
      <c r="HK41" s="145"/>
      <c r="HL41" s="145"/>
      <c r="HM41" s="145"/>
      <c r="HN41" s="145"/>
      <c r="HO41" s="145"/>
      <c r="HP41" s="145"/>
      <c r="HQ41" s="145"/>
      <c r="HR41" s="145"/>
      <c r="HS41" s="145"/>
      <c r="HT41" s="145"/>
      <c r="HU41" s="145"/>
      <c r="HV41" s="145"/>
      <c r="HW41" s="145"/>
      <c r="HX41" s="145"/>
      <c r="HY41" s="145"/>
      <c r="HZ41" s="145"/>
      <c r="IA41" s="145"/>
      <c r="IB41" s="145"/>
      <c r="IC41" s="145"/>
      <c r="ID41" s="145"/>
      <c r="IE41" s="145"/>
      <c r="IF41" s="145"/>
      <c r="IG41" s="145"/>
      <c r="IH41" s="145"/>
      <c r="II41" s="145"/>
      <c r="IJ41" s="145"/>
      <c r="IK41" s="145"/>
      <c r="IL41" s="145"/>
      <c r="IM41" s="145"/>
      <c r="IN41" s="145"/>
    </row>
    <row r="42" spans="1:248" s="146" customFormat="1" ht="12.75" customHeight="1" x14ac:dyDescent="0.35">
      <c r="A42" s="149"/>
      <c r="B42" s="141" t="s">
        <v>79</v>
      </c>
      <c r="C42" s="150" t="s">
        <v>62</v>
      </c>
      <c r="D42" s="150">
        <v>1</v>
      </c>
      <c r="E42" s="150" t="s">
        <v>80</v>
      </c>
      <c r="F42" s="156">
        <v>15300</v>
      </c>
      <c r="G42" s="153">
        <v>15300</v>
      </c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5"/>
      <c r="BG42" s="145"/>
      <c r="BH42" s="145"/>
      <c r="BI42" s="145"/>
      <c r="BJ42" s="145"/>
      <c r="BK42" s="145"/>
      <c r="BL42" s="145"/>
      <c r="BM42" s="145"/>
      <c r="BN42" s="145"/>
      <c r="BO42" s="145"/>
      <c r="BP42" s="145"/>
      <c r="BQ42" s="145"/>
      <c r="BR42" s="145"/>
      <c r="BS42" s="145"/>
      <c r="BT42" s="145"/>
      <c r="BU42" s="145"/>
      <c r="BV42" s="145"/>
      <c r="BW42" s="145"/>
      <c r="BX42" s="145"/>
      <c r="BY42" s="145"/>
      <c r="BZ42" s="145"/>
      <c r="CA42" s="145"/>
      <c r="CB42" s="145"/>
      <c r="CC42" s="145"/>
      <c r="CD42" s="145"/>
      <c r="CE42" s="145"/>
      <c r="CF42" s="145"/>
      <c r="CG42" s="145"/>
      <c r="CH42" s="145"/>
      <c r="CI42" s="145"/>
      <c r="CJ42" s="145"/>
      <c r="CK42" s="145"/>
      <c r="CL42" s="145"/>
      <c r="CM42" s="145"/>
      <c r="CN42" s="145"/>
      <c r="CO42" s="145"/>
      <c r="CP42" s="145"/>
      <c r="CQ42" s="145"/>
      <c r="CR42" s="145"/>
      <c r="CS42" s="145"/>
      <c r="CT42" s="145"/>
      <c r="CU42" s="145"/>
      <c r="CV42" s="145"/>
      <c r="CW42" s="145"/>
      <c r="CX42" s="145"/>
      <c r="CY42" s="145"/>
      <c r="CZ42" s="145"/>
      <c r="DA42" s="145"/>
      <c r="DB42" s="145"/>
      <c r="DC42" s="145"/>
      <c r="DD42" s="145"/>
      <c r="DE42" s="145"/>
      <c r="DF42" s="145"/>
      <c r="DG42" s="145"/>
      <c r="DH42" s="145"/>
      <c r="DI42" s="145"/>
      <c r="DJ42" s="145"/>
      <c r="DK42" s="145"/>
      <c r="DL42" s="145"/>
      <c r="DM42" s="145"/>
      <c r="DN42" s="145"/>
      <c r="DO42" s="145"/>
      <c r="DP42" s="145"/>
      <c r="DQ42" s="145"/>
      <c r="DR42" s="145"/>
      <c r="DS42" s="145"/>
      <c r="DT42" s="145"/>
      <c r="DU42" s="145"/>
      <c r="DV42" s="145"/>
      <c r="DW42" s="145"/>
      <c r="DX42" s="145"/>
      <c r="DY42" s="145"/>
      <c r="DZ42" s="145"/>
      <c r="EA42" s="145"/>
      <c r="EB42" s="145"/>
      <c r="EC42" s="145"/>
      <c r="ED42" s="145"/>
      <c r="EE42" s="145"/>
      <c r="EF42" s="145"/>
      <c r="EG42" s="145"/>
      <c r="EH42" s="145"/>
      <c r="EI42" s="145"/>
      <c r="EJ42" s="145"/>
      <c r="EK42" s="145"/>
      <c r="EL42" s="145"/>
      <c r="EM42" s="145"/>
      <c r="EN42" s="145"/>
      <c r="EO42" s="145"/>
      <c r="EP42" s="145"/>
      <c r="EQ42" s="145"/>
      <c r="ER42" s="145"/>
      <c r="ES42" s="145"/>
      <c r="ET42" s="145"/>
      <c r="EU42" s="145"/>
      <c r="EV42" s="145"/>
      <c r="EW42" s="145"/>
      <c r="EX42" s="145"/>
      <c r="EY42" s="145"/>
      <c r="EZ42" s="145"/>
      <c r="FA42" s="145"/>
      <c r="FB42" s="145"/>
      <c r="FC42" s="145"/>
      <c r="FD42" s="145"/>
      <c r="FE42" s="145"/>
      <c r="FF42" s="145"/>
      <c r="FG42" s="145"/>
      <c r="FH42" s="145"/>
      <c r="FI42" s="145"/>
      <c r="FJ42" s="145"/>
      <c r="FK42" s="145"/>
      <c r="FL42" s="145"/>
      <c r="FM42" s="145"/>
      <c r="FN42" s="145"/>
      <c r="FO42" s="145"/>
      <c r="FP42" s="145"/>
      <c r="FQ42" s="145"/>
      <c r="FR42" s="145"/>
      <c r="FS42" s="145"/>
      <c r="FT42" s="145"/>
      <c r="FU42" s="145"/>
      <c r="FV42" s="145"/>
      <c r="FW42" s="145"/>
      <c r="FX42" s="145"/>
      <c r="FY42" s="145"/>
      <c r="FZ42" s="145"/>
      <c r="GA42" s="145"/>
      <c r="GB42" s="145"/>
      <c r="GC42" s="145"/>
      <c r="GD42" s="145"/>
      <c r="GE42" s="145"/>
      <c r="GF42" s="145"/>
      <c r="GG42" s="145"/>
      <c r="GH42" s="145"/>
      <c r="GI42" s="145"/>
      <c r="GJ42" s="145"/>
      <c r="GK42" s="145"/>
      <c r="GL42" s="145"/>
      <c r="GM42" s="145"/>
      <c r="GN42" s="145"/>
      <c r="GO42" s="145"/>
      <c r="GP42" s="145"/>
      <c r="GQ42" s="145"/>
      <c r="GR42" s="145"/>
      <c r="GS42" s="145"/>
      <c r="GT42" s="145"/>
      <c r="GU42" s="145"/>
      <c r="GV42" s="145"/>
      <c r="GW42" s="145"/>
      <c r="GX42" s="145"/>
      <c r="GY42" s="145"/>
      <c r="GZ42" s="145"/>
      <c r="HA42" s="145"/>
      <c r="HB42" s="145"/>
      <c r="HC42" s="145"/>
      <c r="HD42" s="145"/>
      <c r="HE42" s="145"/>
      <c r="HF42" s="145"/>
      <c r="HG42" s="145"/>
      <c r="HH42" s="145"/>
      <c r="HI42" s="145"/>
      <c r="HJ42" s="145"/>
      <c r="HK42" s="145"/>
      <c r="HL42" s="145"/>
      <c r="HM42" s="145"/>
      <c r="HN42" s="145"/>
      <c r="HO42" s="145"/>
      <c r="HP42" s="145"/>
      <c r="HQ42" s="145"/>
      <c r="HR42" s="145"/>
      <c r="HS42" s="145"/>
      <c r="HT42" s="145"/>
      <c r="HU42" s="145"/>
      <c r="HV42" s="145"/>
      <c r="HW42" s="145"/>
      <c r="HX42" s="145"/>
      <c r="HY42" s="145"/>
      <c r="HZ42" s="145"/>
      <c r="IA42" s="145"/>
      <c r="IB42" s="145"/>
      <c r="IC42" s="145"/>
      <c r="ID42" s="145"/>
      <c r="IE42" s="145"/>
      <c r="IF42" s="145"/>
      <c r="IG42" s="145"/>
      <c r="IH42" s="145"/>
      <c r="II42" s="145"/>
      <c r="IJ42" s="145"/>
      <c r="IK42" s="145"/>
      <c r="IL42" s="145"/>
      <c r="IM42" s="145"/>
      <c r="IN42" s="145"/>
    </row>
    <row r="43" spans="1:248" s="146" customFormat="1" ht="12.75" customHeight="1" x14ac:dyDescent="0.35">
      <c r="A43" s="149"/>
      <c r="B43" s="141" t="s">
        <v>81</v>
      </c>
      <c r="C43" s="150" t="s">
        <v>82</v>
      </c>
      <c r="D43" s="150">
        <v>1</v>
      </c>
      <c r="E43" s="150" t="s">
        <v>63</v>
      </c>
      <c r="F43" s="156">
        <v>8000</v>
      </c>
      <c r="G43" s="153">
        <v>8000</v>
      </c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</row>
    <row r="44" spans="1:248" s="146" customFormat="1" ht="12.75" customHeight="1" x14ac:dyDescent="0.35">
      <c r="A44" s="149"/>
      <c r="B44" s="161" t="s">
        <v>64</v>
      </c>
      <c r="C44" s="157"/>
      <c r="D44" s="157"/>
      <c r="E44" s="142"/>
      <c r="F44" s="155"/>
      <c r="G44" s="15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</row>
    <row r="45" spans="1:248" s="146" customFormat="1" ht="12.75" customHeight="1" x14ac:dyDescent="0.35">
      <c r="A45" s="149"/>
      <c r="B45" s="141" t="s">
        <v>83</v>
      </c>
      <c r="C45" s="158" t="s">
        <v>84</v>
      </c>
      <c r="D45" s="159">
        <v>30</v>
      </c>
      <c r="E45" s="150" t="s">
        <v>65</v>
      </c>
      <c r="F45" s="156">
        <v>3500</v>
      </c>
      <c r="G45" s="153">
        <f>+D45*F45</f>
        <v>105000</v>
      </c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</row>
    <row r="46" spans="1:248" s="146" customFormat="1" ht="14.25" customHeight="1" x14ac:dyDescent="0.35">
      <c r="A46" s="149"/>
      <c r="B46" s="141" t="s">
        <v>107</v>
      </c>
      <c r="C46" s="158" t="s">
        <v>108</v>
      </c>
      <c r="D46" s="159">
        <v>30</v>
      </c>
      <c r="E46" s="150" t="s">
        <v>65</v>
      </c>
      <c r="F46" s="156">
        <v>12500</v>
      </c>
      <c r="G46" s="153">
        <f>+D46*F46</f>
        <v>375000</v>
      </c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</row>
    <row r="47" spans="1:248" ht="13.5" customHeight="1" x14ac:dyDescent="0.35">
      <c r="A47" s="32"/>
      <c r="B47" s="13" t="s">
        <v>29</v>
      </c>
      <c r="C47" s="14"/>
      <c r="D47" s="14"/>
      <c r="E47" s="14"/>
      <c r="F47" s="15"/>
      <c r="G47" s="57">
        <f>SUM(G41:G46)</f>
        <v>503300</v>
      </c>
    </row>
    <row r="48" spans="1:248" ht="12" customHeight="1" x14ac:dyDescent="0.35">
      <c r="A48" s="27"/>
      <c r="B48" s="43"/>
      <c r="C48" s="44"/>
      <c r="D48" s="44"/>
      <c r="E48" s="46"/>
      <c r="F48" s="45"/>
      <c r="G48" s="45"/>
    </row>
    <row r="49" spans="1:7" ht="12" customHeight="1" x14ac:dyDescent="0.35">
      <c r="A49" s="32"/>
      <c r="B49" s="5" t="s">
        <v>30</v>
      </c>
      <c r="C49" s="6"/>
      <c r="D49" s="7"/>
      <c r="E49" s="7"/>
      <c r="F49" s="8"/>
      <c r="G49" s="8"/>
    </row>
    <row r="50" spans="1:7" ht="24" customHeight="1" x14ac:dyDescent="0.35">
      <c r="A50" s="32"/>
      <c r="B50" s="16" t="s">
        <v>31</v>
      </c>
      <c r="C50" s="17" t="s">
        <v>27</v>
      </c>
      <c r="D50" s="17" t="s">
        <v>28</v>
      </c>
      <c r="E50" s="16" t="s">
        <v>16</v>
      </c>
      <c r="F50" s="17" t="s">
        <v>17</v>
      </c>
      <c r="G50" s="16" t="s">
        <v>18</v>
      </c>
    </row>
    <row r="51" spans="1:7" ht="12.75" customHeight="1" x14ac:dyDescent="0.35">
      <c r="A51" s="38"/>
      <c r="B51" s="74"/>
      <c r="C51" s="75"/>
      <c r="D51" s="33"/>
      <c r="E51" s="51"/>
      <c r="F51" s="76"/>
      <c r="G51" s="33"/>
    </row>
    <row r="52" spans="1:7" ht="13.5" customHeight="1" x14ac:dyDescent="0.35">
      <c r="A52" s="32"/>
      <c r="B52" s="13" t="s">
        <v>54</v>
      </c>
      <c r="C52" s="58"/>
      <c r="D52" s="58"/>
      <c r="E52" s="58"/>
      <c r="F52" s="59"/>
      <c r="G52" s="60">
        <f>+G51</f>
        <v>0</v>
      </c>
    </row>
    <row r="53" spans="1:7" ht="12" customHeight="1" x14ac:dyDescent="0.35">
      <c r="A53" s="27"/>
      <c r="B53" s="47"/>
      <c r="C53" s="47"/>
      <c r="D53" s="47"/>
      <c r="E53" s="47"/>
      <c r="F53" s="48"/>
      <c r="G53" s="48"/>
    </row>
    <row r="54" spans="1:7" ht="12" customHeight="1" x14ac:dyDescent="0.35">
      <c r="A54" s="49"/>
      <c r="B54" s="22" t="s">
        <v>32</v>
      </c>
      <c r="C54" s="23"/>
      <c r="D54" s="23"/>
      <c r="E54" s="23"/>
      <c r="F54" s="23"/>
      <c r="G54" s="53">
        <f>G26+G37+G47+G52+G31</f>
        <v>833300</v>
      </c>
    </row>
    <row r="55" spans="1:7" ht="12" customHeight="1" x14ac:dyDescent="0.35">
      <c r="A55" s="49"/>
      <c r="B55" s="24" t="s">
        <v>33</v>
      </c>
      <c r="C55" s="19"/>
      <c r="D55" s="19"/>
      <c r="E55" s="19"/>
      <c r="F55" s="19"/>
      <c r="G55" s="54">
        <f>G54*0.05</f>
        <v>41665</v>
      </c>
    </row>
    <row r="56" spans="1:7" ht="12" customHeight="1" x14ac:dyDescent="0.35">
      <c r="A56" s="49"/>
      <c r="B56" s="25" t="s">
        <v>34</v>
      </c>
      <c r="C56" s="18"/>
      <c r="D56" s="18"/>
      <c r="E56" s="18"/>
      <c r="F56" s="18"/>
      <c r="G56" s="55">
        <f>G55+G54</f>
        <v>874965</v>
      </c>
    </row>
    <row r="57" spans="1:7" ht="12" customHeight="1" x14ac:dyDescent="0.35">
      <c r="A57" s="49"/>
      <c r="B57" s="24" t="s">
        <v>35</v>
      </c>
      <c r="C57" s="19"/>
      <c r="D57" s="19"/>
      <c r="E57" s="19"/>
      <c r="F57" s="19"/>
      <c r="G57" s="54">
        <f>G12</f>
        <v>3105000</v>
      </c>
    </row>
    <row r="58" spans="1:7" ht="12" customHeight="1" x14ac:dyDescent="0.35">
      <c r="A58" s="49"/>
      <c r="B58" s="26" t="s">
        <v>36</v>
      </c>
      <c r="C58" s="77"/>
      <c r="D58" s="77"/>
      <c r="E58" s="77"/>
      <c r="F58" s="77"/>
      <c r="G58" s="56">
        <f>G57-G56</f>
        <v>2230035</v>
      </c>
    </row>
    <row r="59" spans="1:7" ht="12" customHeight="1" x14ac:dyDescent="0.35">
      <c r="A59" s="49"/>
      <c r="B59" s="78" t="s">
        <v>55</v>
      </c>
      <c r="C59" s="79"/>
      <c r="D59" s="79"/>
      <c r="E59" s="79"/>
      <c r="F59" s="79"/>
      <c r="G59" s="20"/>
    </row>
    <row r="60" spans="1:7" ht="12.75" customHeight="1" thickBot="1" x14ac:dyDescent="0.4">
      <c r="A60" s="49"/>
      <c r="B60" s="80"/>
      <c r="C60" s="79"/>
      <c r="D60" s="79"/>
      <c r="E60" s="79"/>
      <c r="F60" s="79"/>
      <c r="G60" s="20"/>
    </row>
    <row r="61" spans="1:7" ht="12" customHeight="1" x14ac:dyDescent="0.35">
      <c r="A61" s="49"/>
      <c r="B61" s="81" t="s">
        <v>56</v>
      </c>
      <c r="C61" s="82"/>
      <c r="D61" s="82"/>
      <c r="E61" s="82"/>
      <c r="F61" s="83"/>
      <c r="G61" s="20"/>
    </row>
    <row r="62" spans="1:7" ht="12" customHeight="1" x14ac:dyDescent="0.35">
      <c r="A62" s="49"/>
      <c r="B62" s="84" t="s">
        <v>37</v>
      </c>
      <c r="C62" s="80"/>
      <c r="D62" s="80"/>
      <c r="E62" s="80"/>
      <c r="F62" s="85"/>
      <c r="G62" s="20"/>
    </row>
    <row r="63" spans="1:7" ht="12" customHeight="1" x14ac:dyDescent="0.35">
      <c r="A63" s="49"/>
      <c r="B63" s="84" t="s">
        <v>38</v>
      </c>
      <c r="C63" s="80"/>
      <c r="D63" s="80"/>
      <c r="E63" s="80"/>
      <c r="F63" s="85"/>
      <c r="G63" s="20"/>
    </row>
    <row r="64" spans="1:7" ht="12" customHeight="1" x14ac:dyDescent="0.35">
      <c r="A64" s="49"/>
      <c r="B64" s="84" t="s">
        <v>39</v>
      </c>
      <c r="C64" s="80"/>
      <c r="D64" s="80"/>
      <c r="E64" s="80"/>
      <c r="F64" s="85"/>
      <c r="G64" s="20"/>
    </row>
    <row r="65" spans="1:7" ht="12" customHeight="1" x14ac:dyDescent="0.35">
      <c r="A65" s="49"/>
      <c r="B65" s="84" t="s">
        <v>40</v>
      </c>
      <c r="C65" s="80"/>
      <c r="D65" s="80"/>
      <c r="E65" s="80"/>
      <c r="F65" s="85"/>
      <c r="G65" s="20"/>
    </row>
    <row r="66" spans="1:7" ht="12" customHeight="1" x14ac:dyDescent="0.35">
      <c r="A66" s="49"/>
      <c r="B66" s="84" t="s">
        <v>41</v>
      </c>
      <c r="C66" s="80"/>
      <c r="D66" s="80"/>
      <c r="E66" s="80"/>
      <c r="F66" s="85"/>
      <c r="G66" s="20"/>
    </row>
    <row r="67" spans="1:7" ht="12.75" customHeight="1" thickBot="1" x14ac:dyDescent="0.4">
      <c r="A67" s="49"/>
      <c r="B67" s="86" t="s">
        <v>42</v>
      </c>
      <c r="C67" s="87"/>
      <c r="D67" s="87"/>
      <c r="E67" s="87"/>
      <c r="F67" s="88"/>
      <c r="G67" s="20"/>
    </row>
    <row r="68" spans="1:7" ht="12.75" customHeight="1" x14ac:dyDescent="0.35">
      <c r="A68" s="49"/>
      <c r="B68" s="80"/>
      <c r="C68" s="80"/>
      <c r="D68" s="80"/>
      <c r="E68" s="80"/>
      <c r="F68" s="80"/>
      <c r="G68" s="20"/>
    </row>
    <row r="69" spans="1:7" ht="15" customHeight="1" thickBot="1" x14ac:dyDescent="0.4">
      <c r="A69" s="49"/>
      <c r="B69" s="175" t="s">
        <v>43</v>
      </c>
      <c r="C69" s="176"/>
      <c r="D69" s="89"/>
      <c r="E69" s="90"/>
      <c r="F69" s="90"/>
      <c r="G69" s="20"/>
    </row>
    <row r="70" spans="1:7" ht="12" customHeight="1" x14ac:dyDescent="0.35">
      <c r="A70" s="49"/>
      <c r="B70" s="91" t="s">
        <v>31</v>
      </c>
      <c r="C70" s="92" t="s">
        <v>44</v>
      </c>
      <c r="D70" s="93" t="s">
        <v>45</v>
      </c>
      <c r="E70" s="90"/>
      <c r="F70" s="90"/>
      <c r="G70" s="20"/>
    </row>
    <row r="71" spans="1:7" ht="12" customHeight="1" x14ac:dyDescent="0.35">
      <c r="A71" s="49"/>
      <c r="B71" s="94" t="s">
        <v>46</v>
      </c>
      <c r="C71" s="95">
        <f>+G26</f>
        <v>330000</v>
      </c>
      <c r="D71" s="96">
        <f>(C71/C77)</f>
        <v>0.37715794346059556</v>
      </c>
      <c r="E71" s="90"/>
      <c r="F71" s="90"/>
      <c r="G71" s="20"/>
    </row>
    <row r="72" spans="1:7" ht="12" customHeight="1" x14ac:dyDescent="0.35">
      <c r="A72" s="49"/>
      <c r="B72" s="94" t="s">
        <v>47</v>
      </c>
      <c r="C72" s="97">
        <f>+G31</f>
        <v>0</v>
      </c>
      <c r="D72" s="96">
        <v>0</v>
      </c>
      <c r="E72" s="90"/>
      <c r="F72" s="90"/>
      <c r="G72" s="20"/>
    </row>
    <row r="73" spans="1:7" ht="12" customHeight="1" x14ac:dyDescent="0.35">
      <c r="A73" s="49"/>
      <c r="B73" s="94" t="s">
        <v>48</v>
      </c>
      <c r="C73" s="95">
        <f>+G37</f>
        <v>0</v>
      </c>
      <c r="D73" s="96">
        <f>(C73/C77)</f>
        <v>0</v>
      </c>
      <c r="E73" s="90"/>
      <c r="F73" s="90"/>
      <c r="G73" s="20"/>
    </row>
    <row r="74" spans="1:7" ht="12" customHeight="1" x14ac:dyDescent="0.35">
      <c r="A74" s="49"/>
      <c r="B74" s="94" t="s">
        <v>26</v>
      </c>
      <c r="C74" s="95">
        <f>+G47</f>
        <v>503300</v>
      </c>
      <c r="D74" s="96">
        <f>(C74/C77)</f>
        <v>0.57522300892035683</v>
      </c>
      <c r="E74" s="90"/>
      <c r="F74" s="90"/>
      <c r="G74" s="20"/>
    </row>
    <row r="75" spans="1:7" ht="12" customHeight="1" x14ac:dyDescent="0.35">
      <c r="A75" s="49"/>
      <c r="B75" s="94" t="s">
        <v>49</v>
      </c>
      <c r="C75" s="98">
        <f>+G52</f>
        <v>0</v>
      </c>
      <c r="D75" s="96">
        <f>(C75/C77)</f>
        <v>0</v>
      </c>
      <c r="E75" s="99"/>
      <c r="F75" s="99"/>
      <c r="G75" s="20"/>
    </row>
    <row r="76" spans="1:7" ht="12" customHeight="1" x14ac:dyDescent="0.35">
      <c r="A76" s="49"/>
      <c r="B76" s="94" t="s">
        <v>50</v>
      </c>
      <c r="C76" s="98">
        <f>+G55</f>
        <v>41665</v>
      </c>
      <c r="D76" s="96">
        <f>(C76/C77)</f>
        <v>4.7619047619047616E-2</v>
      </c>
      <c r="E76" s="99"/>
      <c r="F76" s="99"/>
      <c r="G76" s="20"/>
    </row>
    <row r="77" spans="1:7" ht="12.75" customHeight="1" thickBot="1" x14ac:dyDescent="0.4">
      <c r="A77" s="49"/>
      <c r="B77" s="100" t="s">
        <v>51</v>
      </c>
      <c r="C77" s="101">
        <f>SUM(C71:C76)</f>
        <v>874965</v>
      </c>
      <c r="D77" s="102">
        <f>SUM(D71:D76)</f>
        <v>1</v>
      </c>
      <c r="E77" s="99"/>
      <c r="F77" s="99"/>
      <c r="G77" s="20"/>
    </row>
    <row r="78" spans="1:7" ht="12" customHeight="1" x14ac:dyDescent="0.35">
      <c r="A78" s="49"/>
      <c r="B78" s="80"/>
      <c r="C78" s="79"/>
      <c r="D78" s="79"/>
      <c r="E78" s="79"/>
      <c r="F78" s="79"/>
      <c r="G78" s="20"/>
    </row>
    <row r="79" spans="1:7" ht="12.75" customHeight="1" x14ac:dyDescent="0.35">
      <c r="A79" s="49"/>
      <c r="B79" s="103"/>
      <c r="C79" s="79"/>
      <c r="D79" s="79"/>
      <c r="E79" s="79"/>
      <c r="F79" s="79"/>
      <c r="G79" s="20"/>
    </row>
    <row r="80" spans="1:7" ht="12" customHeight="1" thickBot="1" x14ac:dyDescent="0.4">
      <c r="A80" s="50"/>
      <c r="B80" s="104"/>
      <c r="C80" s="105" t="s">
        <v>104</v>
      </c>
      <c r="D80" s="106"/>
      <c r="E80" s="107"/>
      <c r="F80" s="108"/>
      <c r="G80" s="20"/>
    </row>
    <row r="81" spans="1:8" ht="12" customHeight="1" x14ac:dyDescent="0.35">
      <c r="A81" s="49"/>
      <c r="B81" s="109" t="s">
        <v>106</v>
      </c>
      <c r="C81" s="163">
        <v>1725</v>
      </c>
      <c r="D81" s="163">
        <v>1765</v>
      </c>
      <c r="E81" s="164">
        <v>1830</v>
      </c>
      <c r="F81" s="110"/>
      <c r="G81" s="21"/>
    </row>
    <row r="82" spans="1:8" ht="12.75" customHeight="1" thickBot="1" x14ac:dyDescent="0.4">
      <c r="A82" s="49"/>
      <c r="B82" s="100" t="s">
        <v>105</v>
      </c>
      <c r="C82" s="101">
        <f>(G56/C81)</f>
        <v>507.22608695652173</v>
      </c>
      <c r="D82" s="101">
        <f>(G56/D81)</f>
        <v>495.73087818696882</v>
      </c>
      <c r="E82" s="111">
        <f>(G56/E81)</f>
        <v>478.12295081967216</v>
      </c>
      <c r="F82" s="110"/>
      <c r="G82" s="21"/>
    </row>
    <row r="83" spans="1:8" ht="15.65" customHeight="1" x14ac:dyDescent="0.35">
      <c r="A83" s="49"/>
      <c r="B83" s="78" t="s">
        <v>52</v>
      </c>
      <c r="C83" s="80"/>
      <c r="D83" s="80"/>
      <c r="E83" s="80"/>
      <c r="F83" s="80"/>
      <c r="G83" s="80"/>
    </row>
    <row r="85" spans="1:8" ht="11.25" customHeight="1" thickBot="1" x14ac:dyDescent="0.4"/>
    <row r="86" spans="1:8" ht="11.25" customHeight="1" x14ac:dyDescent="0.35">
      <c r="B86" s="173" t="s">
        <v>102</v>
      </c>
      <c r="C86" s="174"/>
      <c r="D86" s="115"/>
      <c r="E86" s="115"/>
      <c r="F86" s="115"/>
      <c r="G86" s="115"/>
      <c r="H86" s="116"/>
    </row>
    <row r="87" spans="1:8" ht="17.25" customHeight="1" x14ac:dyDescent="0.35">
      <c r="B87" s="117" t="s">
        <v>99</v>
      </c>
      <c r="C87" s="118"/>
      <c r="D87" s="118"/>
      <c r="E87" s="118"/>
      <c r="F87" s="118"/>
      <c r="G87" s="118"/>
      <c r="H87" s="119"/>
    </row>
    <row r="88" spans="1:8" ht="11.25" customHeight="1" x14ac:dyDescent="0.35">
      <c r="B88" s="120" t="s">
        <v>86</v>
      </c>
      <c r="C88" s="121" t="s">
        <v>94</v>
      </c>
      <c r="D88" s="122" t="s">
        <v>95</v>
      </c>
      <c r="E88" s="121" t="s">
        <v>96</v>
      </c>
      <c r="F88" s="121" t="s">
        <v>97</v>
      </c>
      <c r="G88" s="121" t="s">
        <v>17</v>
      </c>
      <c r="H88" s="123" t="s">
        <v>18</v>
      </c>
    </row>
    <row r="89" spans="1:8" ht="11.25" customHeight="1" x14ac:dyDescent="0.35">
      <c r="B89" s="124" t="s">
        <v>87</v>
      </c>
      <c r="C89" s="125" t="s">
        <v>88</v>
      </c>
      <c r="D89" s="126">
        <v>35</v>
      </c>
      <c r="E89" s="127">
        <v>35</v>
      </c>
      <c r="F89" s="127">
        <f>+D89*E89</f>
        <v>1225</v>
      </c>
      <c r="G89" s="128">
        <v>1800</v>
      </c>
      <c r="H89" s="129">
        <f>+G89*F89</f>
        <v>2205000</v>
      </c>
    </row>
    <row r="90" spans="1:8" ht="11.25" customHeight="1" x14ac:dyDescent="0.35">
      <c r="B90" s="124" t="s">
        <v>89</v>
      </c>
      <c r="C90" s="125" t="s">
        <v>88</v>
      </c>
      <c r="D90" s="126">
        <v>8</v>
      </c>
      <c r="E90" s="127">
        <v>30</v>
      </c>
      <c r="F90" s="127">
        <f t="shared" ref="F90:F92" si="1">+D90*E90</f>
        <v>240</v>
      </c>
      <c r="G90" s="128">
        <v>1800</v>
      </c>
      <c r="H90" s="129">
        <f t="shared" ref="H90:H92" si="2">+G90*F90</f>
        <v>432000</v>
      </c>
    </row>
    <row r="91" spans="1:8" ht="11.25" customHeight="1" x14ac:dyDescent="0.35">
      <c r="B91" s="124" t="s">
        <v>90</v>
      </c>
      <c r="C91" s="125" t="s">
        <v>91</v>
      </c>
      <c r="D91" s="130">
        <v>4</v>
      </c>
      <c r="E91" s="127">
        <v>50</v>
      </c>
      <c r="F91" s="127">
        <f t="shared" si="1"/>
        <v>200</v>
      </c>
      <c r="G91" s="128">
        <v>800</v>
      </c>
      <c r="H91" s="129">
        <f t="shared" ref="H91" si="3">+G91*F91</f>
        <v>160000</v>
      </c>
    </row>
    <row r="92" spans="1:8" ht="11.25" customHeight="1" x14ac:dyDescent="0.35">
      <c r="B92" s="124" t="s">
        <v>92</v>
      </c>
      <c r="C92" s="131" t="s">
        <v>98</v>
      </c>
      <c r="D92" s="130">
        <v>60</v>
      </c>
      <c r="E92" s="127">
        <v>1</v>
      </c>
      <c r="F92" s="127">
        <f t="shared" si="1"/>
        <v>60</v>
      </c>
      <c r="G92" s="128">
        <v>1000</v>
      </c>
      <c r="H92" s="129">
        <f t="shared" si="2"/>
        <v>60000</v>
      </c>
    </row>
    <row r="93" spans="1:8" ht="11.25" customHeight="1" x14ac:dyDescent="0.35">
      <c r="B93" s="132" t="s">
        <v>93</v>
      </c>
      <c r="C93" s="133"/>
      <c r="D93" s="133"/>
      <c r="E93" s="133"/>
      <c r="F93" s="134">
        <f>SUM(F89:F92)</f>
        <v>1725</v>
      </c>
      <c r="G93" s="133"/>
      <c r="H93" s="135">
        <f>SUM(H89:H92)</f>
        <v>2857000</v>
      </c>
    </row>
    <row r="94" spans="1:8" ht="11.25" customHeight="1" x14ac:dyDescent="0.35">
      <c r="B94" s="136" t="s">
        <v>100</v>
      </c>
      <c r="C94" s="112"/>
      <c r="D94" s="118"/>
      <c r="E94" s="118"/>
      <c r="F94" s="118"/>
      <c r="G94" s="118"/>
      <c r="H94" s="119"/>
    </row>
    <row r="95" spans="1:8" ht="11.25" customHeight="1" thickBot="1" x14ac:dyDescent="0.4">
      <c r="B95" s="137"/>
      <c r="C95" s="138"/>
      <c r="D95" s="138"/>
      <c r="E95" s="138"/>
      <c r="F95" s="138"/>
      <c r="G95" s="138"/>
      <c r="H95" s="139"/>
    </row>
  </sheetData>
  <mergeCells count="10">
    <mergeCell ref="B86:C86"/>
    <mergeCell ref="B69:C6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2022-07-25T22:11:02Z</dcterms:modified>
</cp:coreProperties>
</file>