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Copiapó/"/>
    </mc:Choice>
  </mc:AlternateContent>
  <xr:revisionPtr revIDLastSave="0" documentId="13_ncr:1_{8BE6093A-07B9-4943-A244-B8E94F705242}" xr6:coauthVersionLast="47" xr6:coauthVersionMax="47" xr10:uidLastSave="{00000000-0000-0000-0000-000000000000}"/>
  <bookViews>
    <workbookView xWindow="0" yWindow="500" windowWidth="28760" windowHeight="17500" xr2:uid="{00000000-000D-0000-FFFF-FFFF00000000}"/>
  </bookViews>
  <sheets>
    <sheet name="Olivo Ace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55" i="1"/>
  <c r="D56" i="1"/>
  <c r="G56" i="1" s="1"/>
  <c r="G26" i="1"/>
  <c r="G25" i="1"/>
  <c r="G24" i="1"/>
  <c r="G23" i="1"/>
  <c r="G49" i="1" l="1"/>
  <c r="G48" i="1"/>
  <c r="G47" i="1"/>
  <c r="G46" i="1"/>
  <c r="G44" i="1"/>
  <c r="G39" i="1"/>
  <c r="G37" i="1"/>
  <c r="G50" i="1" l="1"/>
  <c r="G54" i="1"/>
  <c r="G57" i="1" s="1"/>
  <c r="G38" i="1"/>
  <c r="G31" i="1" l="1"/>
  <c r="C80" i="1" l="1"/>
  <c r="G12" i="1"/>
  <c r="G36" i="1" l="1"/>
  <c r="G22" i="1"/>
  <c r="G21" i="1"/>
  <c r="G40" i="1" l="1"/>
  <c r="C78" i="1" s="1"/>
  <c r="G27" i="1"/>
  <c r="C76" i="1" s="1"/>
  <c r="C79" i="1"/>
  <c r="G32" i="1"/>
  <c r="C77" i="1" s="1"/>
  <c r="G62" i="1"/>
  <c r="G59" i="1" l="1"/>
  <c r="G60" i="1" s="1"/>
  <c r="G61" i="1" l="1"/>
  <c r="C81" i="1"/>
  <c r="C82" i="1" l="1"/>
  <c r="D81" i="1" s="1"/>
  <c r="D87" i="1"/>
  <c r="C87" i="1"/>
  <c r="E87" i="1"/>
  <c r="G63" i="1"/>
  <c r="D79" i="1" l="1"/>
  <c r="D77" i="1"/>
  <c r="D76" i="1"/>
  <c r="D80" i="1"/>
  <c r="D78" i="1"/>
  <c r="D82" i="1" l="1"/>
</calcChain>
</file>

<file path=xl/sharedStrings.xml><?xml version="1.0" encoding="utf-8"?>
<sst xmlns="http://schemas.openxmlformats.org/spreadsheetml/2006/main" count="149" uniqueCount="105">
  <si>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</si>
  <si>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</si>
  <si>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</si>
  <si>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</si>
  <si>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</si>
  <si>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</si>
  <si>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</si>
  <si>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</si>
  <si>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</si>
  <si>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</si>
  <si>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</si>
  <si>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</si>
  <si>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</si>
  <si>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</si>
  <si>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</si>
  <si>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</si>
  <si>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</si>
  <si>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</si>
  <si>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</si>
  <si>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</si>
  <si>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</si>
  <si>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</si>
  <si>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</si>
  <si>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</si>
  <si>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</si>
  <si>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</si>
  <si>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</si>
  <si>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</si>
  <si>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</si>
  <si>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</si>
  <si>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</si>
  <si>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</si>
  <si>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</si>
  <si>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</si>
  <si>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</si>
  <si>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</si>
  <si>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</si>
  <si>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</si>
  <si>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</si>
  <si>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</si>
  <si>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</si>
  <si>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</si>
  <si>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</si>
  <si>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</si>
  <si>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</si>
  <si>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</si>
  <si>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</si>
  <si>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</si>
  <si>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</si>
  <si>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</si>
  <si>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</si>
  <si>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</si>
  <si>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</si>
  <si>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</si>
  <si>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</si>
  <si>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</si>
  <si>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</si>
  <si>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</si>
  <si>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</si>
  <si>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Copiapó</t>
  </si>
  <si>
    <t>Local</t>
  </si>
  <si>
    <t>Bajo</t>
  </si>
  <si>
    <t>Riegos</t>
  </si>
  <si>
    <t>Abril a Mayo</t>
  </si>
  <si>
    <t>Febrero</t>
  </si>
  <si>
    <t>Guano</t>
  </si>
  <si>
    <t>bidón</t>
  </si>
  <si>
    <t>Agosto</t>
  </si>
  <si>
    <t xml:space="preserve">Rastrajes </t>
  </si>
  <si>
    <t>saco</t>
  </si>
  <si>
    <t>Olivo Aceite</t>
  </si>
  <si>
    <t>Manzanilla</t>
  </si>
  <si>
    <t>San Pedro - Margarita</t>
  </si>
  <si>
    <t>RENDIMIENTO (Litros aceite/Há)</t>
  </si>
  <si>
    <t>Abril a Julio</t>
  </si>
  <si>
    <t>Mantención sistema riego</t>
  </si>
  <si>
    <t>Incorporacion rastrojos de poda</t>
  </si>
  <si>
    <t>Aplicación guano</t>
  </si>
  <si>
    <t>Poda</t>
  </si>
  <si>
    <t>Mano obra $/Kgs aceituna cosechada</t>
  </si>
  <si>
    <t>Kgs</t>
  </si>
  <si>
    <t>Anual</t>
  </si>
  <si>
    <t>Oct - Noviembre</t>
  </si>
  <si>
    <t>Abril a julio</t>
  </si>
  <si>
    <t>Limpia</t>
  </si>
  <si>
    <t>Aplic. de insecticida y fertilización foliar</t>
  </si>
  <si>
    <t>Octubre a Marzo</t>
  </si>
  <si>
    <t>Agosto a Marzo</t>
  </si>
  <si>
    <t>Nitrato Potasio</t>
  </si>
  <si>
    <t>sc 25 Kgs.</t>
  </si>
  <si>
    <t>Fosfato mono-amónico cristalizado</t>
  </si>
  <si>
    <t>Aceite Winspary miscible x 5 lts.</t>
  </si>
  <si>
    <t>Lorsban 4EC</t>
  </si>
  <si>
    <t>Applaud 25WP</t>
  </si>
  <si>
    <t>Electricidad riego</t>
  </si>
  <si>
    <t xml:space="preserve"> Un.</t>
  </si>
  <si>
    <t>Materiales para envasado y etiquetado</t>
  </si>
  <si>
    <t>Costo proceso aceite</t>
  </si>
  <si>
    <t>Heladas Sequía</t>
  </si>
  <si>
    <t>PRECIO ESPERADO ($/Litros)</t>
  </si>
  <si>
    <t>ESCENARIOS COSTO UNITARIO  ($/Litros</t>
  </si>
  <si>
    <t>Rendimiento (Litros/hà)</t>
  </si>
  <si>
    <t>Costo unitario ($/Litros) (*)</t>
  </si>
  <si>
    <r>
      <rPr>
        <u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INDAP</t>
    </r>
  </si>
  <si>
    <r>
      <rPr>
        <b/>
        <u/>
        <sz val="8"/>
        <color indexed="8"/>
        <rFont val="Arial"/>
        <family val="2"/>
      </rPr>
      <t>Notas</t>
    </r>
    <r>
      <rPr>
        <b/>
        <sz val="8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</si>
</sst>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  <numFmt numFmtId="170" formatCode="0.0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u/>
      <sz val="8"/>
      <color indexed="8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8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14" fontId="2" fillId="10" borderId="53" xfId="0" applyNumberFormat="1" applyFont="1" applyFill="1" applyBorder="1" applyAlignment="1">
      <alignment horizontal="left"/>
    </xf>
    <xf numFmtId="0" fontId="2" fillId="0" borderId="53" xfId="0" applyFont="1" applyBorder="1" applyAlignment="1">
      <alignment horizontal="left" vertical="center" wrapText="1"/>
    </xf>
    <xf numFmtId="168" fontId="2" fillId="0" borderId="53" xfId="1" applyNumberFormat="1" applyFont="1" applyFill="1" applyBorder="1" applyAlignment="1">
      <alignment horizontal="center" wrapText="1"/>
    </xf>
    <xf numFmtId="168" fontId="2" fillId="0" borderId="59" xfId="1" applyNumberFormat="1" applyFont="1" applyFill="1" applyBorder="1"/>
    <xf numFmtId="168" fontId="2" fillId="0" borderId="53" xfId="1" applyNumberFormat="1" applyFont="1" applyFill="1" applyBorder="1" applyAlignment="1">
      <alignment wrapText="1"/>
    </xf>
    <xf numFmtId="168" fontId="2" fillId="0" borderId="59" xfId="1" applyNumberFormat="1" applyFont="1" applyFill="1" applyBorder="1" applyAlignment="1">
      <alignment wrapText="1"/>
    </xf>
    <xf numFmtId="10" fontId="0" fillId="0" borderId="0" xfId="0" applyNumberFormat="1" applyFont="1" applyAlignment="1"/>
    <xf numFmtId="168" fontId="0" fillId="0" borderId="0" xfId="0" applyNumberFormat="1" applyFont="1" applyAlignment="1"/>
    <xf numFmtId="3" fontId="3" fillId="0" borderId="53" xfId="0" applyNumberFormat="1" applyFont="1" applyBorder="1"/>
    <xf numFmtId="168" fontId="3" fillId="11" borderId="53" xfId="1" applyNumberFormat="1" applyFont="1" applyFill="1" applyBorder="1" applyAlignment="1">
      <alignment horizontal="right"/>
    </xf>
    <xf numFmtId="168" fontId="3" fillId="0" borderId="53" xfId="1" applyNumberFormat="1" applyFont="1" applyFill="1" applyBorder="1"/>
    <xf numFmtId="0" fontId="3" fillId="11" borderId="53" xfId="0" applyFont="1" applyFill="1" applyBorder="1" applyAlignment="1">
      <alignment horizontal="right" wrapText="1"/>
    </xf>
    <xf numFmtId="0" fontId="3" fillId="11" borderId="53" xfId="0" applyFont="1" applyFill="1" applyBorder="1" applyAlignment="1">
      <alignment horizontal="right"/>
    </xf>
    <xf numFmtId="0" fontId="3" fillId="0" borderId="53" xfId="0" applyFont="1" applyFill="1" applyBorder="1" applyAlignment="1">
      <alignment horizontal="left"/>
    </xf>
    <xf numFmtId="0" fontId="3" fillId="0" borderId="53" xfId="0" applyFont="1" applyBorder="1" applyAlignment="1">
      <alignment horizontal="left" vertical="center" wrapText="1"/>
    </xf>
    <xf numFmtId="0" fontId="3" fillId="0" borderId="53" xfId="0" applyFont="1" applyFill="1" applyBorder="1" applyAlignment="1">
      <alignment wrapText="1"/>
    </xf>
    <xf numFmtId="0" fontId="3" fillId="0" borderId="53" xfId="0" applyFont="1" applyFill="1" applyBorder="1" applyAlignment="1">
      <alignment horizontal="center" wrapText="1"/>
    </xf>
    <xf numFmtId="0" fontId="3" fillId="0" borderId="59" xfId="0" applyFont="1" applyFill="1" applyBorder="1" applyAlignment="1">
      <alignment wrapText="1"/>
    </xf>
    <xf numFmtId="0" fontId="3" fillId="0" borderId="59" xfId="0" applyFont="1" applyFill="1" applyBorder="1" applyAlignment="1">
      <alignment horizontal="center" wrapText="1"/>
    </xf>
    <xf numFmtId="168" fontId="3" fillId="0" borderId="53" xfId="1" applyNumberFormat="1" applyFont="1" applyFill="1" applyBorder="1" applyAlignment="1">
      <alignment horizontal="center" wrapText="1"/>
    </xf>
    <xf numFmtId="0" fontId="3" fillId="0" borderId="53" xfId="0" applyFont="1" applyBorder="1"/>
    <xf numFmtId="164" fontId="0" fillId="0" borderId="0" xfId="2" applyFont="1" applyAlignment="1"/>
    <xf numFmtId="168" fontId="3" fillId="0" borderId="59" xfId="1" applyNumberFormat="1" applyFont="1" applyFill="1" applyBorder="1" applyAlignment="1">
      <alignment horizontal="center" wrapText="1"/>
    </xf>
    <xf numFmtId="168" fontId="3" fillId="0" borderId="53" xfId="1" applyNumberFormat="1" applyFont="1" applyFill="1" applyBorder="1" applyAlignment="1">
      <alignment wrapText="1"/>
    </xf>
    <xf numFmtId="0" fontId="3" fillId="0" borderId="60" xfId="0" applyFont="1" applyFill="1" applyBorder="1" applyAlignment="1">
      <alignment horizontal="center" wrapText="1"/>
    </xf>
    <xf numFmtId="0" fontId="3" fillId="0" borderId="61" xfId="0" applyFont="1" applyFill="1" applyBorder="1" applyAlignment="1">
      <alignment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center" vertical="center" wrapText="1"/>
    </xf>
    <xf numFmtId="169" fontId="4" fillId="0" borderId="53" xfId="0" applyNumberFormat="1" applyFont="1" applyFill="1" applyBorder="1" applyAlignment="1">
      <alignment horizontal="center" vertical="center" wrapText="1"/>
    </xf>
    <xf numFmtId="169" fontId="3" fillId="0" borderId="53" xfId="1" applyNumberFormat="1" applyFont="1" applyFill="1" applyBorder="1" applyAlignment="1">
      <alignment horizontal="center" vertical="center" wrapText="1"/>
    </xf>
    <xf numFmtId="168" fontId="4" fillId="0" borderId="53" xfId="1" applyNumberFormat="1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left" vertical="center"/>
    </xf>
    <xf numFmtId="170" fontId="4" fillId="0" borderId="53" xfId="0" applyNumberFormat="1" applyFont="1" applyFill="1" applyBorder="1" applyAlignment="1">
      <alignment horizontal="right" vertical="center" wrapText="1"/>
    </xf>
    <xf numFmtId="168" fontId="4" fillId="0" borderId="53" xfId="1" applyNumberFormat="1" applyFont="1" applyFill="1" applyBorder="1" applyAlignment="1">
      <alignment horizontal="left" vertical="center" wrapText="1"/>
    </xf>
    <xf numFmtId="168" fontId="3" fillId="0" borderId="53" xfId="1" applyNumberFormat="1" applyFont="1" applyBorder="1" applyAlignment="1">
      <alignment horizontal="center"/>
    </xf>
    <xf numFmtId="170" fontId="3" fillId="0" borderId="53" xfId="0" applyNumberFormat="1" applyFont="1" applyBorder="1"/>
    <xf numFmtId="168" fontId="3" fillId="0" borderId="53" xfId="1" applyNumberFormat="1" applyFont="1" applyBorder="1"/>
    <xf numFmtId="1" fontId="3" fillId="0" borderId="53" xfId="1" applyNumberFormat="1" applyFont="1" applyFill="1" applyBorder="1" applyAlignment="1">
      <alignment horizontal="center" wrapText="1"/>
    </xf>
    <xf numFmtId="49" fontId="3" fillId="2" borderId="54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2" borderId="2" xfId="0" applyFont="1" applyFill="1" applyBorder="1" applyAlignment="1"/>
    <xf numFmtId="0" fontId="3" fillId="2" borderId="56" xfId="0" applyFont="1" applyFill="1" applyBorder="1" applyAlignment="1"/>
    <xf numFmtId="0" fontId="3" fillId="2" borderId="1" xfId="0" applyFont="1" applyFill="1" applyBorder="1" applyAlignment="1"/>
    <xf numFmtId="0" fontId="3" fillId="2" borderId="3" xfId="0" applyFont="1" applyFill="1" applyBorder="1" applyAlignment="1"/>
    <xf numFmtId="49" fontId="7" fillId="3" borderId="54" xfId="0" applyNumberFormat="1" applyFont="1" applyFill="1" applyBorder="1" applyAlignment="1">
      <alignment vertical="center" wrapText="1"/>
    </xf>
    <xf numFmtId="0" fontId="3" fillId="2" borderId="55" xfId="0" applyFont="1" applyFill="1" applyBorder="1" applyAlignment="1"/>
    <xf numFmtId="0" fontId="3" fillId="2" borderId="6" xfId="0" applyFont="1" applyFill="1" applyBorder="1" applyAlignment="1">
      <alignment wrapText="1"/>
    </xf>
    <xf numFmtId="14" fontId="3" fillId="2" borderId="57" xfId="0" applyNumberFormat="1" applyFont="1" applyFill="1" applyBorder="1" applyAlignment="1"/>
    <xf numFmtId="0" fontId="3" fillId="2" borderId="7" xfId="0" applyFont="1" applyFill="1" applyBorder="1" applyAlignment="1"/>
    <xf numFmtId="0" fontId="3" fillId="2" borderId="57" xfId="0" applyFont="1" applyFill="1" applyBorder="1" applyAlignment="1">
      <alignment horizontal="justify" wrapText="1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7" fillId="3" borderId="62" xfId="0" applyNumberFormat="1" applyFont="1" applyFill="1" applyBorder="1" applyAlignment="1">
      <alignment horizontal="center" vertical="center"/>
    </xf>
    <xf numFmtId="49" fontId="7" fillId="3" borderId="62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5" borderId="62" xfId="0" applyNumberFormat="1" applyFont="1" applyFill="1" applyBorder="1" applyAlignment="1">
      <alignment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49" fontId="7" fillId="3" borderId="53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/>
    <xf numFmtId="0" fontId="3" fillId="2" borderId="22" xfId="0" applyFont="1" applyFill="1" applyBorder="1" applyAlignment="1">
      <alignment horizontal="center"/>
    </xf>
    <xf numFmtId="3" fontId="3" fillId="2" borderId="22" xfId="0" applyNumberFormat="1" applyFont="1" applyFill="1" applyBorder="1" applyAlignment="1"/>
    <xf numFmtId="49" fontId="7" fillId="5" borderId="53" xfId="0" applyNumberFormat="1" applyFont="1" applyFill="1" applyBorder="1" applyAlignment="1">
      <alignment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vertical="center"/>
    </xf>
    <xf numFmtId="49" fontId="7" fillId="3" borderId="53" xfId="0" applyNumberFormat="1" applyFont="1" applyFill="1" applyBorder="1" applyAlignment="1">
      <alignment horizontal="center" vertical="center"/>
    </xf>
    <xf numFmtId="49" fontId="5" fillId="3" borderId="53" xfId="0" applyNumberFormat="1" applyFont="1" applyFill="1" applyBorder="1" applyAlignment="1">
      <alignment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0" fontId="3" fillId="2" borderId="63" xfId="0" applyFont="1" applyFill="1" applyBorder="1" applyAlignment="1"/>
    <xf numFmtId="3" fontId="3" fillId="2" borderId="63" xfId="0" applyNumberFormat="1" applyFont="1" applyFill="1" applyBorder="1" applyAlignment="1"/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6" fontId="7" fillId="5" borderId="25" xfId="0" applyNumberFormat="1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6" fontId="7" fillId="3" borderId="27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6" fontId="7" fillId="5" borderId="27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166" fontId="7" fillId="6" borderId="30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3" fillId="2" borderId="42" xfId="0" applyFont="1" applyFill="1" applyBorder="1" applyAlignment="1"/>
    <xf numFmtId="0" fontId="3" fillId="2" borderId="43" xfId="0" applyFont="1" applyFill="1" applyBorder="1" applyAlignment="1"/>
    <xf numFmtId="49" fontId="3" fillId="2" borderId="44" xfId="0" applyNumberFormat="1" applyFont="1" applyFill="1" applyBorder="1" applyAlignment="1">
      <alignment vertical="center"/>
    </xf>
    <xf numFmtId="0" fontId="3" fillId="2" borderId="19" xfId="0" applyFont="1" applyFill="1" applyBorder="1" applyAlignment="1"/>
    <xf numFmtId="0" fontId="3" fillId="2" borderId="45" xfId="0" applyFont="1" applyFill="1" applyBorder="1" applyAlignment="1"/>
    <xf numFmtId="49" fontId="3" fillId="2" borderId="46" xfId="0" applyNumberFormat="1" applyFont="1" applyFill="1" applyBorder="1" applyAlignment="1">
      <alignment vertical="center"/>
    </xf>
    <xf numFmtId="0" fontId="3" fillId="2" borderId="47" xfId="0" applyFont="1" applyFill="1" applyBorder="1" applyAlignment="1"/>
    <xf numFmtId="0" fontId="3" fillId="2" borderId="48" xfId="0" applyFont="1" applyFill="1" applyBorder="1" applyAlignment="1"/>
    <xf numFmtId="0" fontId="3" fillId="9" borderId="40" xfId="0" applyFont="1" applyFill="1" applyBorder="1" applyAlignment="1"/>
    <xf numFmtId="0" fontId="3" fillId="7" borderId="19" xfId="0" applyFont="1" applyFill="1" applyBorder="1" applyAlignment="1"/>
    <xf numFmtId="49" fontId="9" fillId="8" borderId="31" xfId="0" applyNumberFormat="1" applyFont="1" applyFill="1" applyBorder="1" applyAlignment="1">
      <alignment vertical="center"/>
    </xf>
    <xf numFmtId="49" fontId="9" fillId="8" borderId="20" xfId="0" applyNumberFormat="1" applyFont="1" applyFill="1" applyBorder="1" applyAlignment="1">
      <alignment vertical="center"/>
    </xf>
    <xf numFmtId="49" fontId="3" fillId="8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9" fontId="3" fillId="2" borderId="34" xfId="0" applyNumberFormat="1" applyFont="1" applyFill="1" applyBorder="1" applyAlignment="1"/>
    <xf numFmtId="167" fontId="9" fillId="2" borderId="5" xfId="0" applyNumberFormat="1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49" fontId="9" fillId="8" borderId="35" xfId="0" applyNumberFormat="1" applyFont="1" applyFill="1" applyBorder="1" applyAlignment="1">
      <alignment vertical="center"/>
    </xf>
    <xf numFmtId="167" fontId="9" fillId="8" borderId="36" xfId="0" applyNumberFormat="1" applyFont="1" applyFill="1" applyBorder="1" applyAlignment="1">
      <alignment vertical="center"/>
    </xf>
    <xf numFmtId="9" fontId="9" fillId="8" borderId="37" xfId="0" applyNumberFormat="1" applyFont="1" applyFill="1" applyBorder="1" applyAlignment="1">
      <alignment vertical="center"/>
    </xf>
    <xf numFmtId="0" fontId="7" fillId="9" borderId="18" xfId="0" applyFont="1" applyFill="1" applyBorder="1" applyAlignment="1">
      <alignment vertical="center"/>
    </xf>
    <xf numFmtId="49" fontId="11" fillId="9" borderId="19" xfId="0" applyNumberFormat="1" applyFont="1" applyFill="1" applyBorder="1" applyAlignment="1">
      <alignment vertical="center"/>
    </xf>
    <xf numFmtId="0" fontId="7" fillId="9" borderId="19" xfId="0" applyFont="1" applyFill="1" applyBorder="1" applyAlignment="1">
      <alignment vertical="center"/>
    </xf>
    <xf numFmtId="0" fontId="7" fillId="9" borderId="49" xfId="0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49" fontId="9" fillId="8" borderId="50" xfId="0" applyNumberFormat="1" applyFont="1" applyFill="1" applyBorder="1" applyAlignment="1">
      <alignment vertical="center"/>
    </xf>
    <xf numFmtId="164" fontId="9" fillId="8" borderId="51" xfId="2" applyFont="1" applyFill="1" applyBorder="1" applyAlignment="1">
      <alignment vertical="center"/>
    </xf>
    <xf numFmtId="164" fontId="9" fillId="8" borderId="52" xfId="2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9" fillId="2" borderId="19" xfId="0" applyNumberFormat="1" applyFont="1" applyFill="1" applyBorder="1" applyAlignment="1">
      <alignment vertical="center"/>
    </xf>
    <xf numFmtId="167" fontId="9" fillId="8" borderId="37" xfId="0" applyNumberFormat="1" applyFont="1" applyFill="1" applyBorder="1" applyAlignment="1">
      <alignment vertical="center"/>
    </xf>
    <xf numFmtId="0" fontId="3" fillId="0" borderId="0" xfId="0" applyNumberFormat="1" applyFont="1" applyAlignment="1"/>
    <xf numFmtId="49" fontId="11" fillId="9" borderId="38" xfId="0" applyNumberFormat="1" applyFont="1" applyFill="1" applyBorder="1" applyAlignment="1">
      <alignment vertical="center"/>
    </xf>
    <xf numFmtId="0" fontId="9" fillId="9" borderId="39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8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8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8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723900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300"/>
  <sheetViews>
    <sheetView showGridLines="0" tabSelected="1" zoomScale="155" zoomScaleNormal="155" workbookViewId="0">
      <selection activeCell="C16" sqref="C16"/>
    </sheetView>
  </sheetViews>
  <sheetFormatPr baseColWidth="10" defaultColWidth="10.83203125" defaultRowHeight="11.25" customHeight="1" x14ac:dyDescent="0.2"/>
  <cols>
    <col min="1" max="1" width="4.5" style="1" customWidth="1"/>
    <col min="2" max="2" width="18.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58"/>
      <c r="C8" s="59"/>
      <c r="D8" s="60"/>
      <c r="E8" s="61"/>
      <c r="F8" s="61"/>
      <c r="G8" s="59"/>
    </row>
    <row r="9" spans="1:7" ht="17.25" customHeight="1" x14ac:dyDescent="0.2">
      <c r="A9" s="3"/>
      <c r="B9" s="62" t="s">
        <v>0</v>
      </c>
      <c r="C9" s="62" t="s">
        <v>70</v>
      </c>
      <c r="D9" s="63"/>
      <c r="E9" s="159" t="s">
        <v>73</v>
      </c>
      <c r="F9" s="160"/>
      <c r="G9" s="16">
        <v>2500</v>
      </c>
    </row>
    <row r="10" spans="1:7" ht="15" customHeight="1" x14ac:dyDescent="0.2">
      <c r="A10" s="3"/>
      <c r="B10" s="46" t="s">
        <v>1</v>
      </c>
      <c r="C10" s="21" t="s">
        <v>71</v>
      </c>
      <c r="D10" s="63"/>
      <c r="E10" s="157" t="s">
        <v>2</v>
      </c>
      <c r="F10" s="158"/>
      <c r="G10" s="17" t="s">
        <v>74</v>
      </c>
    </row>
    <row r="11" spans="1:7" ht="14.25" customHeight="1" x14ac:dyDescent="0.2">
      <c r="A11" s="3"/>
      <c r="B11" s="46" t="s">
        <v>3</v>
      </c>
      <c r="C11" s="22" t="s">
        <v>61</v>
      </c>
      <c r="D11" s="63"/>
      <c r="E11" s="157" t="s">
        <v>99</v>
      </c>
      <c r="F11" s="158"/>
      <c r="G11" s="18">
        <v>3856</v>
      </c>
    </row>
    <row r="12" spans="1:7" ht="15.75" customHeight="1" x14ac:dyDescent="0.2">
      <c r="A12" s="3"/>
      <c r="B12" s="46" t="s">
        <v>4</v>
      </c>
      <c r="C12" s="9" t="s">
        <v>57</v>
      </c>
      <c r="D12" s="63"/>
      <c r="E12" s="47" t="s">
        <v>5</v>
      </c>
      <c r="F12" s="48"/>
      <c r="G12" s="18">
        <f>(G11*G9)*1.19</f>
        <v>11471600</v>
      </c>
    </row>
    <row r="13" spans="1:7" ht="14.25" customHeight="1" x14ac:dyDescent="0.2">
      <c r="A13" s="3"/>
      <c r="B13" s="46" t="s">
        <v>6</v>
      </c>
      <c r="C13" s="9" t="s">
        <v>59</v>
      </c>
      <c r="D13" s="63"/>
      <c r="E13" s="157" t="s">
        <v>7</v>
      </c>
      <c r="F13" s="158"/>
      <c r="G13" s="19" t="s">
        <v>60</v>
      </c>
    </row>
    <row r="14" spans="1:7" ht="17.25" customHeight="1" x14ac:dyDescent="0.2">
      <c r="A14" s="3"/>
      <c r="B14" s="46" t="s">
        <v>8</v>
      </c>
      <c r="C14" s="22" t="s">
        <v>72</v>
      </c>
      <c r="D14" s="63"/>
      <c r="E14" s="157" t="s">
        <v>9</v>
      </c>
      <c r="F14" s="158"/>
      <c r="G14" s="20" t="s">
        <v>63</v>
      </c>
    </row>
    <row r="15" spans="1:7" ht="16.5" customHeight="1" x14ac:dyDescent="0.2">
      <c r="A15" s="3"/>
      <c r="B15" s="46" t="s">
        <v>10</v>
      </c>
      <c r="C15" s="8">
        <v>44742</v>
      </c>
      <c r="D15" s="63"/>
      <c r="E15" s="161" t="s">
        <v>11</v>
      </c>
      <c r="F15" s="162"/>
      <c r="G15" s="19" t="s">
        <v>98</v>
      </c>
    </row>
    <row r="16" spans="1:7" ht="12" customHeight="1" x14ac:dyDescent="0.2">
      <c r="A16" s="2"/>
      <c r="B16" s="64"/>
      <c r="C16" s="65"/>
      <c r="D16" s="61"/>
      <c r="E16" s="66"/>
      <c r="F16" s="66"/>
      <c r="G16" s="67"/>
    </row>
    <row r="17" spans="1:7" ht="12" customHeight="1" x14ac:dyDescent="0.2">
      <c r="A17" s="4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">
      <c r="A18" s="2"/>
      <c r="B18" s="68"/>
      <c r="C18" s="69"/>
      <c r="D18" s="69"/>
      <c r="E18" s="69"/>
      <c r="F18" s="70"/>
      <c r="G18" s="70"/>
    </row>
    <row r="19" spans="1:7" ht="12" customHeight="1" x14ac:dyDescent="0.2">
      <c r="A19" s="3"/>
      <c r="B19" s="71" t="s">
        <v>13</v>
      </c>
      <c r="C19" s="72"/>
      <c r="D19" s="73"/>
      <c r="E19" s="73"/>
      <c r="F19" s="73"/>
      <c r="G19" s="73"/>
    </row>
    <row r="20" spans="1:7" ht="24" customHeight="1" x14ac:dyDescent="0.2">
      <c r="A20" s="4"/>
      <c r="B20" s="74" t="s">
        <v>14</v>
      </c>
      <c r="C20" s="74" t="s">
        <v>15</v>
      </c>
      <c r="D20" s="74" t="s">
        <v>16</v>
      </c>
      <c r="E20" s="74" t="s">
        <v>17</v>
      </c>
      <c r="F20" s="74" t="s">
        <v>18</v>
      </c>
      <c r="G20" s="74" t="s">
        <v>19</v>
      </c>
    </row>
    <row r="21" spans="1:7" ht="12.75" customHeight="1" x14ac:dyDescent="0.2">
      <c r="A21" s="4"/>
      <c r="B21" s="23" t="s">
        <v>62</v>
      </c>
      <c r="C21" s="24" t="s">
        <v>20</v>
      </c>
      <c r="D21" s="24">
        <v>12</v>
      </c>
      <c r="E21" s="23" t="s">
        <v>81</v>
      </c>
      <c r="F21" s="10">
        <v>25000</v>
      </c>
      <c r="G21" s="11">
        <f t="shared" ref="G21:G26" si="0">F21*D21</f>
        <v>300000</v>
      </c>
    </row>
    <row r="22" spans="1:7" ht="12.75" customHeight="1" x14ac:dyDescent="0.2">
      <c r="A22" s="4"/>
      <c r="B22" s="23" t="s">
        <v>75</v>
      </c>
      <c r="C22" s="24" t="s">
        <v>20</v>
      </c>
      <c r="D22" s="24">
        <v>6</v>
      </c>
      <c r="E22" s="23" t="s">
        <v>81</v>
      </c>
      <c r="F22" s="10">
        <v>25000</v>
      </c>
      <c r="G22" s="11">
        <f t="shared" si="0"/>
        <v>150000</v>
      </c>
    </row>
    <row r="23" spans="1:7" ht="12.75" customHeight="1" x14ac:dyDescent="0.2">
      <c r="A23" s="4"/>
      <c r="B23" s="23" t="s">
        <v>76</v>
      </c>
      <c r="C23" s="24" t="s">
        <v>20</v>
      </c>
      <c r="D23" s="24">
        <v>10</v>
      </c>
      <c r="E23" s="23" t="s">
        <v>67</v>
      </c>
      <c r="F23" s="10">
        <v>25000</v>
      </c>
      <c r="G23" s="11">
        <f t="shared" si="0"/>
        <v>250000</v>
      </c>
    </row>
    <row r="24" spans="1:7" ht="12.75" customHeight="1" x14ac:dyDescent="0.2">
      <c r="A24" s="4"/>
      <c r="B24" s="23" t="s">
        <v>77</v>
      </c>
      <c r="C24" s="24" t="s">
        <v>20</v>
      </c>
      <c r="D24" s="24">
        <v>6</v>
      </c>
      <c r="E24" s="23" t="s">
        <v>82</v>
      </c>
      <c r="F24" s="10">
        <v>25000</v>
      </c>
      <c r="G24" s="11">
        <f t="shared" si="0"/>
        <v>150000</v>
      </c>
    </row>
    <row r="25" spans="1:7" ht="12.75" customHeight="1" x14ac:dyDescent="0.2">
      <c r="A25" s="4"/>
      <c r="B25" s="23" t="s">
        <v>78</v>
      </c>
      <c r="C25" s="24" t="s">
        <v>20</v>
      </c>
      <c r="D25" s="24">
        <v>25</v>
      </c>
      <c r="E25" s="23" t="s">
        <v>67</v>
      </c>
      <c r="F25" s="10">
        <v>25000</v>
      </c>
      <c r="G25" s="11">
        <f t="shared" si="0"/>
        <v>625000</v>
      </c>
    </row>
    <row r="26" spans="1:7" ht="12.75" customHeight="1" x14ac:dyDescent="0.2">
      <c r="A26" s="4"/>
      <c r="B26" s="23" t="s">
        <v>79</v>
      </c>
      <c r="C26" s="24" t="s">
        <v>20</v>
      </c>
      <c r="D26" s="45">
        <v>5</v>
      </c>
      <c r="E26" s="23" t="s">
        <v>83</v>
      </c>
      <c r="F26" s="10">
        <v>160000</v>
      </c>
      <c r="G26" s="11">
        <f t="shared" si="0"/>
        <v>800000</v>
      </c>
    </row>
    <row r="27" spans="1:7" ht="12.75" customHeight="1" x14ac:dyDescent="0.2">
      <c r="A27" s="4"/>
      <c r="B27" s="49" t="s">
        <v>21</v>
      </c>
      <c r="C27" s="50"/>
      <c r="D27" s="50"/>
      <c r="E27" s="50"/>
      <c r="F27" s="51"/>
      <c r="G27" s="52">
        <f>SUM(G21:G26)</f>
        <v>2275000</v>
      </c>
    </row>
    <row r="28" spans="1:7" ht="12" customHeight="1" x14ac:dyDescent="0.2">
      <c r="A28" s="2"/>
      <c r="B28" s="68"/>
      <c r="C28" s="70"/>
      <c r="D28" s="70"/>
      <c r="E28" s="70"/>
      <c r="F28" s="75"/>
      <c r="G28" s="75"/>
    </row>
    <row r="29" spans="1:7" ht="12" customHeight="1" x14ac:dyDescent="0.2">
      <c r="A29" s="3"/>
      <c r="B29" s="76" t="s">
        <v>22</v>
      </c>
      <c r="C29" s="77"/>
      <c r="D29" s="78"/>
      <c r="E29" s="78"/>
      <c r="F29" s="79"/>
      <c r="G29" s="79"/>
    </row>
    <row r="30" spans="1:7" ht="24" customHeight="1" x14ac:dyDescent="0.2">
      <c r="A30" s="3"/>
      <c r="B30" s="80" t="s">
        <v>14</v>
      </c>
      <c r="C30" s="81" t="s">
        <v>15</v>
      </c>
      <c r="D30" s="81" t="s">
        <v>16</v>
      </c>
      <c r="E30" s="80" t="s">
        <v>17</v>
      </c>
      <c r="F30" s="81" t="s">
        <v>18</v>
      </c>
      <c r="G30" s="80" t="s">
        <v>19</v>
      </c>
    </row>
    <row r="31" spans="1:7" ht="12" customHeight="1" x14ac:dyDescent="0.2">
      <c r="A31" s="6"/>
      <c r="B31" s="23"/>
      <c r="C31" s="24"/>
      <c r="D31" s="24"/>
      <c r="E31" s="25"/>
      <c r="F31" s="27"/>
      <c r="G31" s="12">
        <f>F31*D31</f>
        <v>0</v>
      </c>
    </row>
    <row r="32" spans="1:7" ht="12" customHeight="1" x14ac:dyDescent="0.2">
      <c r="A32" s="3"/>
      <c r="B32" s="53" t="s">
        <v>23</v>
      </c>
      <c r="C32" s="54"/>
      <c r="D32" s="54"/>
      <c r="E32" s="54"/>
      <c r="F32" s="55"/>
      <c r="G32" s="56">
        <f>SUM(G31:G31)</f>
        <v>0</v>
      </c>
    </row>
    <row r="33" spans="1:11" ht="12" customHeight="1" x14ac:dyDescent="0.2">
      <c r="A33" s="2"/>
      <c r="B33" s="82"/>
      <c r="C33" s="83"/>
      <c r="D33" s="83"/>
      <c r="E33" s="83"/>
      <c r="F33" s="84"/>
      <c r="G33" s="84"/>
    </row>
    <row r="34" spans="1:11" ht="12" customHeight="1" x14ac:dyDescent="0.2">
      <c r="A34" s="3"/>
      <c r="B34" s="76" t="s">
        <v>24</v>
      </c>
      <c r="C34" s="77"/>
      <c r="D34" s="78"/>
      <c r="E34" s="78"/>
      <c r="F34" s="79"/>
      <c r="G34" s="79"/>
    </row>
    <row r="35" spans="1:11" ht="24" customHeight="1" x14ac:dyDescent="0.2">
      <c r="A35" s="3"/>
      <c r="B35" s="85" t="s">
        <v>14</v>
      </c>
      <c r="C35" s="85" t="s">
        <v>15</v>
      </c>
      <c r="D35" s="85" t="s">
        <v>16</v>
      </c>
      <c r="E35" s="85" t="s">
        <v>17</v>
      </c>
      <c r="F35" s="86" t="s">
        <v>18</v>
      </c>
      <c r="G35" s="85" t="s">
        <v>19</v>
      </c>
    </row>
    <row r="36" spans="1:11" ht="12.75" customHeight="1" x14ac:dyDescent="0.2">
      <c r="A36" s="4"/>
      <c r="B36" s="25" t="s">
        <v>26</v>
      </c>
      <c r="C36" s="26" t="s">
        <v>25</v>
      </c>
      <c r="D36" s="26">
        <v>0.6</v>
      </c>
      <c r="E36" s="25" t="s">
        <v>86</v>
      </c>
      <c r="F36" s="30">
        <v>160000</v>
      </c>
      <c r="G36" s="13">
        <f t="shared" ref="G36:G39" si="1">((F36*D36)*0.19)+(F36*D36)</f>
        <v>114240</v>
      </c>
    </row>
    <row r="37" spans="1:11" ht="12.75" customHeight="1" x14ac:dyDescent="0.2">
      <c r="A37" s="4"/>
      <c r="B37" s="25" t="s">
        <v>68</v>
      </c>
      <c r="C37" s="26" t="s">
        <v>25</v>
      </c>
      <c r="D37" s="26">
        <v>0.6</v>
      </c>
      <c r="E37" s="25" t="s">
        <v>86</v>
      </c>
      <c r="F37" s="30">
        <v>160000</v>
      </c>
      <c r="G37" s="13">
        <f t="shared" si="1"/>
        <v>114240</v>
      </c>
    </row>
    <row r="38" spans="1:11" ht="12.75" customHeight="1" x14ac:dyDescent="0.2">
      <c r="A38" s="4"/>
      <c r="B38" s="23" t="s">
        <v>84</v>
      </c>
      <c r="C38" s="24" t="s">
        <v>25</v>
      </c>
      <c r="D38" s="26">
        <v>0.6</v>
      </c>
      <c r="E38" s="25" t="s">
        <v>86</v>
      </c>
      <c r="F38" s="30">
        <v>160000</v>
      </c>
      <c r="G38" s="13">
        <f t="shared" si="1"/>
        <v>114240</v>
      </c>
    </row>
    <row r="39" spans="1:11" ht="12.75" customHeight="1" x14ac:dyDescent="0.2">
      <c r="A39" s="4"/>
      <c r="B39" s="23" t="s">
        <v>85</v>
      </c>
      <c r="C39" s="32" t="s">
        <v>25</v>
      </c>
      <c r="D39" s="26">
        <v>0.8</v>
      </c>
      <c r="E39" s="33" t="s">
        <v>87</v>
      </c>
      <c r="F39" s="30">
        <v>160000</v>
      </c>
      <c r="G39" s="13">
        <f t="shared" si="1"/>
        <v>152320</v>
      </c>
    </row>
    <row r="40" spans="1:11" ht="12.75" customHeight="1" x14ac:dyDescent="0.2">
      <c r="A40" s="3"/>
      <c r="B40" s="53" t="s">
        <v>27</v>
      </c>
      <c r="C40" s="54"/>
      <c r="D40" s="54"/>
      <c r="E40" s="54"/>
      <c r="F40" s="55"/>
      <c r="G40" s="56">
        <f>SUM(G36:G39)</f>
        <v>495040</v>
      </c>
    </row>
    <row r="41" spans="1:11" ht="12" customHeight="1" x14ac:dyDescent="0.2">
      <c r="A41" s="2"/>
      <c r="B41" s="82"/>
      <c r="C41" s="83"/>
      <c r="D41" s="83"/>
      <c r="E41" s="83"/>
      <c r="F41" s="84"/>
      <c r="G41" s="84"/>
    </row>
    <row r="42" spans="1:11" ht="12" customHeight="1" x14ac:dyDescent="0.2">
      <c r="A42" s="3"/>
      <c r="B42" s="87" t="s">
        <v>28</v>
      </c>
      <c r="C42" s="88"/>
      <c r="D42" s="89"/>
      <c r="E42" s="89"/>
      <c r="F42" s="90"/>
      <c r="G42" s="90"/>
    </row>
    <row r="43" spans="1:11" ht="24" customHeight="1" x14ac:dyDescent="0.2">
      <c r="A43" s="6"/>
      <c r="B43" s="91" t="s">
        <v>29</v>
      </c>
      <c r="C43" s="91" t="s">
        <v>30</v>
      </c>
      <c r="D43" s="91" t="s">
        <v>31</v>
      </c>
      <c r="E43" s="91" t="s">
        <v>17</v>
      </c>
      <c r="F43" s="91" t="s">
        <v>18</v>
      </c>
      <c r="G43" s="91" t="s">
        <v>19</v>
      </c>
      <c r="K43" s="7"/>
    </row>
    <row r="44" spans="1:11" ht="18" customHeight="1" x14ac:dyDescent="0.2">
      <c r="A44" s="4"/>
      <c r="B44" s="34" t="s">
        <v>88</v>
      </c>
      <c r="C44" s="35" t="s">
        <v>89</v>
      </c>
      <c r="D44" s="36">
        <v>3</v>
      </c>
      <c r="E44" s="25" t="s">
        <v>86</v>
      </c>
      <c r="F44" s="38">
        <v>19162</v>
      </c>
      <c r="G44" s="31">
        <f>((F44*D44)*0.19)+(F44*D44)</f>
        <v>68408.34</v>
      </c>
      <c r="I44" s="29"/>
      <c r="J44" s="15"/>
      <c r="K44" s="15"/>
    </row>
    <row r="45" spans="1:11" ht="19.5" customHeight="1" x14ac:dyDescent="0.2">
      <c r="A45" s="4"/>
      <c r="B45" s="34" t="s">
        <v>90</v>
      </c>
      <c r="C45" s="35" t="s">
        <v>89</v>
      </c>
      <c r="D45" s="36">
        <v>3</v>
      </c>
      <c r="E45" s="25"/>
      <c r="F45" s="38">
        <v>18590</v>
      </c>
      <c r="G45" s="31">
        <f>((F45*D45)*0.19)+(F45*D45)</f>
        <v>66366.3</v>
      </c>
      <c r="I45" s="29"/>
      <c r="J45" s="15"/>
      <c r="K45" s="15"/>
    </row>
    <row r="46" spans="1:11" ht="12.75" customHeight="1" x14ac:dyDescent="0.2">
      <c r="A46" s="4"/>
      <c r="B46" s="23" t="s">
        <v>65</v>
      </c>
      <c r="C46" s="24" t="s">
        <v>69</v>
      </c>
      <c r="D46" s="37">
        <v>200</v>
      </c>
      <c r="E46" s="23" t="s">
        <v>64</v>
      </c>
      <c r="F46" s="27">
        <v>3003</v>
      </c>
      <c r="G46" s="31">
        <f>((F46*D46)*0.19)+(F46*D46)</f>
        <v>714714</v>
      </c>
      <c r="I46" s="29"/>
      <c r="J46" s="15"/>
      <c r="K46" s="15"/>
    </row>
    <row r="47" spans="1:11" ht="23.25" customHeight="1" x14ac:dyDescent="0.2">
      <c r="A47" s="4"/>
      <c r="B47" s="34" t="s">
        <v>91</v>
      </c>
      <c r="C47" s="35" t="s">
        <v>66</v>
      </c>
      <c r="D47" s="36">
        <v>2</v>
      </c>
      <c r="E47" s="25" t="s">
        <v>67</v>
      </c>
      <c r="F47" s="38">
        <v>3274</v>
      </c>
      <c r="G47" s="31">
        <f>((F47*D47)*0.19)+(F47*D47)</f>
        <v>7792.12</v>
      </c>
      <c r="I47" s="29"/>
      <c r="J47" s="15"/>
      <c r="K47" s="15"/>
    </row>
    <row r="48" spans="1:11" ht="12.75" customHeight="1" x14ac:dyDescent="0.2">
      <c r="A48" s="4"/>
      <c r="B48" s="23" t="s">
        <v>92</v>
      </c>
      <c r="C48" s="24" t="s">
        <v>58</v>
      </c>
      <c r="D48" s="37">
        <v>3</v>
      </c>
      <c r="E48" s="23" t="s">
        <v>87</v>
      </c>
      <c r="F48" s="27">
        <v>3568</v>
      </c>
      <c r="G48" s="31">
        <f t="shared" ref="G48:G49" si="2">((F48*D48)*0.19)+(F48*D48)</f>
        <v>12737.76</v>
      </c>
      <c r="I48" s="29"/>
      <c r="J48" s="15"/>
      <c r="K48" s="15"/>
    </row>
    <row r="49" spans="1:11" ht="12.75" customHeight="1" x14ac:dyDescent="0.2">
      <c r="A49" s="4"/>
      <c r="B49" s="23" t="s">
        <v>93</v>
      </c>
      <c r="C49" s="24" t="s">
        <v>80</v>
      </c>
      <c r="D49" s="37">
        <v>3</v>
      </c>
      <c r="E49" s="23" t="s">
        <v>87</v>
      </c>
      <c r="F49" s="27">
        <v>36159</v>
      </c>
      <c r="G49" s="31">
        <f t="shared" si="2"/>
        <v>129087.63</v>
      </c>
      <c r="I49" s="29"/>
      <c r="J49" s="15"/>
      <c r="K49" s="15"/>
    </row>
    <row r="50" spans="1:11" ht="13.5" customHeight="1" x14ac:dyDescent="0.2">
      <c r="A50" s="3"/>
      <c r="B50" s="53" t="s">
        <v>32</v>
      </c>
      <c r="C50" s="54"/>
      <c r="D50" s="54"/>
      <c r="E50" s="54"/>
      <c r="F50" s="55"/>
      <c r="G50" s="56">
        <f>SUM(G44:G49)</f>
        <v>999106.15</v>
      </c>
    </row>
    <row r="51" spans="1:11" ht="12" customHeight="1" x14ac:dyDescent="0.2">
      <c r="A51" s="2"/>
      <c r="B51" s="92"/>
      <c r="C51" s="92"/>
      <c r="D51" s="92"/>
      <c r="E51" s="93"/>
      <c r="F51" s="94"/>
      <c r="G51" s="94"/>
    </row>
    <row r="52" spans="1:11" ht="12" customHeight="1" x14ac:dyDescent="0.2">
      <c r="A52" s="6"/>
      <c r="B52" s="95" t="s">
        <v>33</v>
      </c>
      <c r="C52" s="96"/>
      <c r="D52" s="96"/>
      <c r="E52" s="96"/>
      <c r="F52" s="97"/>
      <c r="G52" s="97"/>
    </row>
    <row r="53" spans="1:11" ht="24" customHeight="1" x14ac:dyDescent="0.2">
      <c r="A53" s="6"/>
      <c r="B53" s="98" t="s">
        <v>34</v>
      </c>
      <c r="C53" s="91" t="s">
        <v>30</v>
      </c>
      <c r="D53" s="91" t="s">
        <v>31</v>
      </c>
      <c r="E53" s="98" t="s">
        <v>17</v>
      </c>
      <c r="F53" s="91" t="s">
        <v>18</v>
      </c>
      <c r="G53" s="98" t="s">
        <v>19</v>
      </c>
    </row>
    <row r="54" spans="1:11" ht="12.75" customHeight="1" x14ac:dyDescent="0.2">
      <c r="A54" s="6"/>
      <c r="B54" s="39" t="s">
        <v>94</v>
      </c>
      <c r="C54" s="35" t="s">
        <v>95</v>
      </c>
      <c r="D54" s="40">
        <v>1</v>
      </c>
      <c r="E54" s="39" t="s">
        <v>81</v>
      </c>
      <c r="F54" s="41">
        <v>130000</v>
      </c>
      <c r="G54" s="12">
        <f t="shared" ref="G54:G56" si="3">((F54*D54)*0.19)+(F54*D54)</f>
        <v>154700</v>
      </c>
      <c r="I54" s="14"/>
      <c r="J54" s="15"/>
      <c r="K54" s="15"/>
    </row>
    <row r="55" spans="1:11" ht="12.75" customHeight="1" x14ac:dyDescent="0.2">
      <c r="A55" s="6"/>
      <c r="B55" s="28" t="s">
        <v>96</v>
      </c>
      <c r="C55" s="42" t="s">
        <v>95</v>
      </c>
      <c r="D55" s="43">
        <v>3000</v>
      </c>
      <c r="E55" s="23" t="s">
        <v>81</v>
      </c>
      <c r="F55" s="44">
        <v>450</v>
      </c>
      <c r="G55" s="12">
        <f t="shared" si="3"/>
        <v>1606500</v>
      </c>
      <c r="I55" s="14"/>
      <c r="J55" s="15"/>
      <c r="K55" s="15"/>
    </row>
    <row r="56" spans="1:11" ht="12.75" customHeight="1" x14ac:dyDescent="0.2">
      <c r="A56" s="6"/>
      <c r="B56" s="28" t="s">
        <v>97</v>
      </c>
      <c r="C56" s="42" t="s">
        <v>95</v>
      </c>
      <c r="D56" s="43">
        <f>+G11</f>
        <v>3856</v>
      </c>
      <c r="E56" s="23" t="s">
        <v>81</v>
      </c>
      <c r="F56" s="44">
        <v>721</v>
      </c>
      <c r="G56" s="12">
        <f t="shared" si="3"/>
        <v>3308409.44</v>
      </c>
      <c r="I56" s="14"/>
      <c r="J56" s="15"/>
      <c r="K56" s="15"/>
    </row>
    <row r="57" spans="1:11" ht="13.5" customHeight="1" x14ac:dyDescent="0.2">
      <c r="A57" s="6"/>
      <c r="B57" s="99" t="s">
        <v>35</v>
      </c>
      <c r="C57" s="100"/>
      <c r="D57" s="100"/>
      <c r="E57" s="100"/>
      <c r="F57" s="101"/>
      <c r="G57" s="102">
        <f>SUM(G54:G56)</f>
        <v>5069609.4399999995</v>
      </c>
    </row>
    <row r="58" spans="1:11" ht="12" customHeight="1" x14ac:dyDescent="0.2">
      <c r="A58" s="2"/>
      <c r="B58" s="103"/>
      <c r="C58" s="103"/>
      <c r="D58" s="103"/>
      <c r="E58" s="103"/>
      <c r="F58" s="104"/>
      <c r="G58" s="104"/>
    </row>
    <row r="59" spans="1:11" ht="12" customHeight="1" x14ac:dyDescent="0.2">
      <c r="A59" s="6"/>
      <c r="B59" s="105" t="s">
        <v>36</v>
      </c>
      <c r="C59" s="106"/>
      <c r="D59" s="106"/>
      <c r="E59" s="106"/>
      <c r="F59" s="106"/>
      <c r="G59" s="107">
        <f>G27+G32+G40+G50+G57</f>
        <v>8838755.5899999999</v>
      </c>
    </row>
    <row r="60" spans="1:11" ht="12" customHeight="1" x14ac:dyDescent="0.2">
      <c r="A60" s="6"/>
      <c r="B60" s="108" t="s">
        <v>37</v>
      </c>
      <c r="C60" s="109"/>
      <c r="D60" s="109"/>
      <c r="E60" s="109"/>
      <c r="F60" s="109"/>
      <c r="G60" s="110">
        <f>G59*0.05</f>
        <v>441937.7795</v>
      </c>
    </row>
    <row r="61" spans="1:11" ht="12" customHeight="1" x14ac:dyDescent="0.2">
      <c r="A61" s="6"/>
      <c r="B61" s="111" t="s">
        <v>38</v>
      </c>
      <c r="C61" s="112"/>
      <c r="D61" s="112"/>
      <c r="E61" s="112"/>
      <c r="F61" s="112"/>
      <c r="G61" s="113">
        <f>G60+G59</f>
        <v>9280693.3695</v>
      </c>
    </row>
    <row r="62" spans="1:11" ht="12" customHeight="1" x14ac:dyDescent="0.2">
      <c r="A62" s="6"/>
      <c r="B62" s="108" t="s">
        <v>39</v>
      </c>
      <c r="C62" s="109"/>
      <c r="D62" s="109"/>
      <c r="E62" s="109"/>
      <c r="F62" s="109"/>
      <c r="G62" s="110">
        <f>G12</f>
        <v>11471600</v>
      </c>
    </row>
    <row r="63" spans="1:11" ht="12" customHeight="1" x14ac:dyDescent="0.2">
      <c r="A63" s="6"/>
      <c r="B63" s="114" t="s">
        <v>40</v>
      </c>
      <c r="C63" s="115"/>
      <c r="D63" s="115"/>
      <c r="E63" s="115"/>
      <c r="F63" s="115"/>
      <c r="G63" s="116">
        <f>G62-G61</f>
        <v>2190906.6305</v>
      </c>
    </row>
    <row r="64" spans="1:11" ht="12" customHeight="1" x14ac:dyDescent="0.2">
      <c r="A64" s="6"/>
      <c r="B64" s="117" t="s">
        <v>103</v>
      </c>
      <c r="C64" s="118"/>
      <c r="D64" s="118"/>
      <c r="E64" s="118"/>
      <c r="F64" s="118"/>
      <c r="G64" s="119"/>
    </row>
    <row r="65" spans="1:7" ht="12.75" customHeight="1" thickBot="1" x14ac:dyDescent="0.25">
      <c r="A65" s="6"/>
      <c r="B65" s="120"/>
      <c r="C65" s="118"/>
      <c r="D65" s="118"/>
      <c r="E65" s="118"/>
      <c r="F65" s="118"/>
      <c r="G65" s="119"/>
    </row>
    <row r="66" spans="1:7" ht="12" customHeight="1" x14ac:dyDescent="0.2">
      <c r="A66" s="6"/>
      <c r="B66" s="121" t="s">
        <v>104</v>
      </c>
      <c r="C66" s="122"/>
      <c r="D66" s="122"/>
      <c r="E66" s="122"/>
      <c r="F66" s="123"/>
      <c r="G66" s="119"/>
    </row>
    <row r="67" spans="1:7" ht="12" customHeight="1" x14ac:dyDescent="0.2">
      <c r="A67" s="6"/>
      <c r="B67" s="124" t="s">
        <v>41</v>
      </c>
      <c r="C67" s="125"/>
      <c r="D67" s="125"/>
      <c r="E67" s="125"/>
      <c r="F67" s="126"/>
      <c r="G67" s="119"/>
    </row>
    <row r="68" spans="1:7" ht="12" customHeight="1" x14ac:dyDescent="0.2">
      <c r="A68" s="6"/>
      <c r="B68" s="124" t="s">
        <v>42</v>
      </c>
      <c r="C68" s="125"/>
      <c r="D68" s="125"/>
      <c r="E68" s="125"/>
      <c r="F68" s="126"/>
      <c r="G68" s="119"/>
    </row>
    <row r="69" spans="1:7" ht="12" customHeight="1" x14ac:dyDescent="0.2">
      <c r="A69" s="6"/>
      <c r="B69" s="124" t="s">
        <v>43</v>
      </c>
      <c r="C69" s="125"/>
      <c r="D69" s="125"/>
      <c r="E69" s="125"/>
      <c r="F69" s="126"/>
      <c r="G69" s="119"/>
    </row>
    <row r="70" spans="1:7" ht="12" customHeight="1" x14ac:dyDescent="0.2">
      <c r="A70" s="6"/>
      <c r="B70" s="124" t="s">
        <v>44</v>
      </c>
      <c r="C70" s="125"/>
      <c r="D70" s="125"/>
      <c r="E70" s="125"/>
      <c r="F70" s="126"/>
      <c r="G70" s="119"/>
    </row>
    <row r="71" spans="1:7" ht="12" customHeight="1" x14ac:dyDescent="0.2">
      <c r="A71" s="6"/>
      <c r="B71" s="124" t="s">
        <v>45</v>
      </c>
      <c r="C71" s="125"/>
      <c r="D71" s="125"/>
      <c r="E71" s="125"/>
      <c r="F71" s="126"/>
      <c r="G71" s="119"/>
    </row>
    <row r="72" spans="1:7" ht="12.75" customHeight="1" thickBot="1" x14ac:dyDescent="0.25">
      <c r="A72" s="6"/>
      <c r="B72" s="127" t="s">
        <v>46</v>
      </c>
      <c r="C72" s="128"/>
      <c r="D72" s="128"/>
      <c r="E72" s="128"/>
      <c r="F72" s="129"/>
      <c r="G72" s="119"/>
    </row>
    <row r="73" spans="1:7" ht="12.75" customHeight="1" x14ac:dyDescent="0.2">
      <c r="A73" s="6"/>
      <c r="B73" s="120"/>
      <c r="C73" s="125"/>
      <c r="D73" s="125"/>
      <c r="E73" s="125"/>
      <c r="F73" s="125"/>
      <c r="G73" s="119"/>
    </row>
    <row r="74" spans="1:7" ht="15" customHeight="1" thickBot="1" x14ac:dyDescent="0.25">
      <c r="A74" s="6"/>
      <c r="B74" s="155" t="s">
        <v>47</v>
      </c>
      <c r="C74" s="156"/>
      <c r="D74" s="130"/>
      <c r="E74" s="131"/>
      <c r="F74" s="131"/>
      <c r="G74" s="119"/>
    </row>
    <row r="75" spans="1:7" ht="12" customHeight="1" x14ac:dyDescent="0.2">
      <c r="A75" s="6"/>
      <c r="B75" s="132" t="s">
        <v>34</v>
      </c>
      <c r="C75" s="133" t="s">
        <v>48</v>
      </c>
      <c r="D75" s="134" t="s">
        <v>49</v>
      </c>
      <c r="E75" s="131"/>
      <c r="F75" s="131"/>
      <c r="G75" s="119"/>
    </row>
    <row r="76" spans="1:7" ht="12" customHeight="1" x14ac:dyDescent="0.2">
      <c r="A76" s="6"/>
      <c r="B76" s="135" t="s">
        <v>50</v>
      </c>
      <c r="C76" s="136">
        <f>+G27</f>
        <v>2275000</v>
      </c>
      <c r="D76" s="137">
        <f>(C76/C82)</f>
        <v>0.24513254661300876</v>
      </c>
      <c r="E76" s="131"/>
      <c r="F76" s="131"/>
      <c r="G76" s="119"/>
    </row>
    <row r="77" spans="1:7" ht="12" customHeight="1" x14ac:dyDescent="0.2">
      <c r="A77" s="6"/>
      <c r="B77" s="135" t="s">
        <v>51</v>
      </c>
      <c r="C77" s="136">
        <f>+G32</f>
        <v>0</v>
      </c>
      <c r="D77" s="137">
        <f>+C77/C82</f>
        <v>0</v>
      </c>
      <c r="E77" s="131"/>
      <c r="F77" s="131"/>
      <c r="G77" s="119"/>
    </row>
    <row r="78" spans="1:7" ht="12" customHeight="1" x14ac:dyDescent="0.2">
      <c r="A78" s="6"/>
      <c r="B78" s="135" t="s">
        <v>52</v>
      </c>
      <c r="C78" s="136">
        <f>+G40</f>
        <v>495040</v>
      </c>
      <c r="D78" s="137">
        <f>(C78/C82)</f>
        <v>5.3340842142990702E-2</v>
      </c>
      <c r="E78" s="131"/>
      <c r="F78" s="131"/>
      <c r="G78" s="119"/>
    </row>
    <row r="79" spans="1:7" ht="12" customHeight="1" x14ac:dyDescent="0.2">
      <c r="A79" s="6"/>
      <c r="B79" s="135" t="s">
        <v>29</v>
      </c>
      <c r="C79" s="136">
        <f>+G50</f>
        <v>999106.15</v>
      </c>
      <c r="D79" s="137">
        <f>(C79/C82)</f>
        <v>0.10765425709284339</v>
      </c>
      <c r="E79" s="131"/>
      <c r="F79" s="131"/>
      <c r="G79" s="119"/>
    </row>
    <row r="80" spans="1:7" ht="12" customHeight="1" x14ac:dyDescent="0.2">
      <c r="A80" s="6"/>
      <c r="B80" s="135" t="s">
        <v>53</v>
      </c>
      <c r="C80" s="138">
        <f>+G57</f>
        <v>5069609.4399999995</v>
      </c>
      <c r="D80" s="137">
        <f>(C80/C82)</f>
        <v>0.54625330653210946</v>
      </c>
      <c r="E80" s="139"/>
      <c r="F80" s="139"/>
      <c r="G80" s="119"/>
    </row>
    <row r="81" spans="1:7" ht="12" customHeight="1" x14ac:dyDescent="0.2">
      <c r="A81" s="6"/>
      <c r="B81" s="135" t="s">
        <v>54</v>
      </c>
      <c r="C81" s="138">
        <f>+G60</f>
        <v>441937.7795</v>
      </c>
      <c r="D81" s="137">
        <f>(C81/C82)</f>
        <v>4.7619047619047616E-2</v>
      </c>
      <c r="E81" s="139"/>
      <c r="F81" s="139"/>
      <c r="G81" s="119"/>
    </row>
    <row r="82" spans="1:7" ht="12.75" customHeight="1" thickBot="1" x14ac:dyDescent="0.25">
      <c r="A82" s="6"/>
      <c r="B82" s="140" t="s">
        <v>55</v>
      </c>
      <c r="C82" s="141">
        <f>SUM(C76:C81)</f>
        <v>9280693.3695</v>
      </c>
      <c r="D82" s="142">
        <f>SUM(D76:D81)</f>
        <v>1</v>
      </c>
      <c r="E82" s="139"/>
      <c r="F82" s="139"/>
      <c r="G82" s="119"/>
    </row>
    <row r="83" spans="1:7" ht="12" customHeight="1" x14ac:dyDescent="0.2">
      <c r="A83" s="6"/>
      <c r="B83" s="120"/>
      <c r="C83" s="118"/>
      <c r="D83" s="118"/>
      <c r="E83" s="118"/>
      <c r="F83" s="118"/>
      <c r="G83" s="119"/>
    </row>
    <row r="84" spans="1:7" ht="12.75" customHeight="1" x14ac:dyDescent="0.2">
      <c r="A84" s="6"/>
      <c r="B84" s="57"/>
      <c r="C84" s="118"/>
      <c r="D84" s="118"/>
      <c r="E84" s="118"/>
      <c r="F84" s="118"/>
      <c r="G84" s="119"/>
    </row>
    <row r="85" spans="1:7" ht="12" customHeight="1" thickBot="1" x14ac:dyDescent="0.25">
      <c r="A85" s="5"/>
      <c r="B85" s="143"/>
      <c r="C85" s="144" t="s">
        <v>100</v>
      </c>
      <c r="D85" s="145"/>
      <c r="E85" s="146"/>
      <c r="F85" s="147"/>
      <c r="G85" s="119"/>
    </row>
    <row r="86" spans="1:7" ht="12" customHeight="1" x14ac:dyDescent="0.2">
      <c r="A86" s="6"/>
      <c r="B86" s="148" t="s">
        <v>101</v>
      </c>
      <c r="C86" s="149">
        <v>1500</v>
      </c>
      <c r="D86" s="149">
        <v>2000</v>
      </c>
      <c r="E86" s="150">
        <v>2500</v>
      </c>
      <c r="F86" s="151"/>
      <c r="G86" s="152"/>
    </row>
    <row r="87" spans="1:7" ht="12.75" customHeight="1" thickBot="1" x14ac:dyDescent="0.25">
      <c r="A87" s="6"/>
      <c r="B87" s="140" t="s">
        <v>102</v>
      </c>
      <c r="C87" s="141">
        <f>+G61/C86</f>
        <v>6187.1289130000005</v>
      </c>
      <c r="D87" s="141">
        <f>+G61/D86</f>
        <v>4640.3466847500003</v>
      </c>
      <c r="E87" s="153">
        <f>+G61/E86</f>
        <v>3712.2773477999999</v>
      </c>
      <c r="F87" s="151"/>
      <c r="G87" s="152"/>
    </row>
    <row r="88" spans="1:7" ht="15.5" customHeight="1" x14ac:dyDescent="0.2">
      <c r="A88" s="6"/>
      <c r="B88" s="117" t="s">
        <v>56</v>
      </c>
      <c r="C88" s="125"/>
      <c r="D88" s="125"/>
      <c r="E88" s="125"/>
      <c r="F88" s="125"/>
      <c r="G88" s="125"/>
    </row>
    <row r="89" spans="1:7" ht="11.25" customHeight="1" x14ac:dyDescent="0.2">
      <c r="B89" s="154"/>
      <c r="C89" s="154"/>
      <c r="D89" s="154"/>
      <c r="E89" s="154"/>
      <c r="F89" s="154"/>
      <c r="G89" s="154"/>
    </row>
    <row r="90" spans="1:7" ht="11.25" customHeight="1" x14ac:dyDescent="0.2">
      <c r="B90" s="154"/>
      <c r="C90" s="154"/>
      <c r="D90" s="154"/>
      <c r="E90" s="154"/>
      <c r="F90" s="154"/>
      <c r="G90" s="154"/>
    </row>
    <row r="91" spans="1:7" ht="11.25" customHeight="1" x14ac:dyDescent="0.2">
      <c r="B91" s="154"/>
      <c r="C91" s="154"/>
      <c r="D91" s="154"/>
      <c r="E91" s="154"/>
      <c r="F91" s="154"/>
      <c r="G91" s="154"/>
    </row>
    <row r="92" spans="1:7" ht="11.25" customHeight="1" x14ac:dyDescent="0.2">
      <c r="B92" s="154"/>
      <c r="C92" s="154"/>
      <c r="D92" s="154"/>
      <c r="E92" s="154"/>
      <c r="F92" s="154"/>
      <c r="G92" s="154"/>
    </row>
    <row r="93" spans="1:7" ht="11.25" customHeight="1" x14ac:dyDescent="0.2">
      <c r="B93" s="154"/>
      <c r="C93" s="154"/>
      <c r="D93" s="154"/>
      <c r="E93" s="154"/>
      <c r="F93" s="154"/>
      <c r="G93" s="154"/>
    </row>
    <row r="94" spans="1:7" ht="11.25" customHeight="1" x14ac:dyDescent="0.2">
      <c r="B94" s="154"/>
      <c r="C94" s="154"/>
      <c r="D94" s="154"/>
      <c r="E94" s="154"/>
      <c r="F94" s="154"/>
      <c r="G94" s="154"/>
    </row>
    <row r="95" spans="1:7" ht="11.25" customHeight="1" x14ac:dyDescent="0.2">
      <c r="B95" s="154"/>
      <c r="C95" s="154"/>
      <c r="D95" s="154"/>
      <c r="E95" s="154"/>
      <c r="F95" s="154"/>
      <c r="G95" s="154"/>
    </row>
    <row r="96" spans="1:7" ht="11.25" customHeight="1" x14ac:dyDescent="0.2">
      <c r="B96" s="154"/>
      <c r="C96" s="154"/>
      <c r="D96" s="154"/>
      <c r="E96" s="154"/>
      <c r="F96" s="154"/>
      <c r="G96" s="154"/>
    </row>
    <row r="97" spans="2:7" ht="11.25" customHeight="1" x14ac:dyDescent="0.2">
      <c r="B97" s="154"/>
      <c r="C97" s="154"/>
      <c r="D97" s="154"/>
      <c r="E97" s="154"/>
      <c r="F97" s="154"/>
      <c r="G97" s="154"/>
    </row>
    <row r="98" spans="2:7" ht="11.25" customHeight="1" x14ac:dyDescent="0.2">
      <c r="B98" s="154"/>
      <c r="C98" s="154"/>
      <c r="D98" s="154"/>
      <c r="E98" s="154"/>
      <c r="F98" s="154"/>
      <c r="G98" s="154"/>
    </row>
    <row r="99" spans="2:7" ht="11.25" customHeight="1" x14ac:dyDescent="0.2">
      <c r="B99" s="154"/>
      <c r="C99" s="154"/>
      <c r="D99" s="154"/>
      <c r="E99" s="154"/>
      <c r="F99" s="154"/>
      <c r="G99" s="154"/>
    </row>
    <row r="100" spans="2:7" ht="11.25" customHeight="1" x14ac:dyDescent="0.2">
      <c r="B100" s="154"/>
      <c r="C100" s="154"/>
      <c r="D100" s="154"/>
      <c r="E100" s="154"/>
      <c r="F100" s="154"/>
      <c r="G100" s="154"/>
    </row>
    <row r="101" spans="2:7" ht="11.25" customHeight="1" x14ac:dyDescent="0.2">
      <c r="B101" s="154"/>
      <c r="C101" s="154"/>
      <c r="D101" s="154"/>
      <c r="E101" s="154"/>
      <c r="F101" s="154"/>
      <c r="G101" s="154"/>
    </row>
    <row r="102" spans="2:7" ht="11.25" customHeight="1" x14ac:dyDescent="0.2">
      <c r="B102" s="154"/>
      <c r="C102" s="154"/>
      <c r="D102" s="154"/>
      <c r="E102" s="154"/>
      <c r="F102" s="154"/>
      <c r="G102" s="154"/>
    </row>
    <row r="103" spans="2:7" ht="11.25" customHeight="1" x14ac:dyDescent="0.2">
      <c r="B103" s="154"/>
      <c r="C103" s="154"/>
      <c r="D103" s="154"/>
      <c r="E103" s="154"/>
      <c r="F103" s="154"/>
      <c r="G103" s="154"/>
    </row>
    <row r="104" spans="2:7" ht="11.25" customHeight="1" x14ac:dyDescent="0.2">
      <c r="B104" s="154"/>
      <c r="C104" s="154"/>
      <c r="D104" s="154"/>
      <c r="E104" s="154"/>
      <c r="F104" s="154"/>
      <c r="G104" s="154"/>
    </row>
    <row r="105" spans="2:7" ht="11.25" customHeight="1" x14ac:dyDescent="0.2">
      <c r="B105" s="154"/>
      <c r="C105" s="154"/>
      <c r="D105" s="154"/>
      <c r="E105" s="154"/>
      <c r="F105" s="154"/>
      <c r="G105" s="154"/>
    </row>
    <row r="106" spans="2:7" ht="11.25" customHeight="1" x14ac:dyDescent="0.2">
      <c r="B106" s="154"/>
      <c r="C106" s="154"/>
      <c r="D106" s="154"/>
      <c r="E106" s="154"/>
      <c r="F106" s="154"/>
      <c r="G106" s="154"/>
    </row>
    <row r="107" spans="2:7" ht="11.25" customHeight="1" x14ac:dyDescent="0.2">
      <c r="B107" s="154"/>
      <c r="C107" s="154"/>
      <c r="D107" s="154"/>
      <c r="E107" s="154"/>
      <c r="F107" s="154"/>
      <c r="G107" s="154"/>
    </row>
    <row r="108" spans="2:7" ht="11.25" customHeight="1" x14ac:dyDescent="0.2">
      <c r="B108" s="154"/>
      <c r="C108" s="154"/>
      <c r="D108" s="154"/>
      <c r="E108" s="154"/>
      <c r="F108" s="154"/>
      <c r="G108" s="154"/>
    </row>
    <row r="109" spans="2:7" ht="11.25" customHeight="1" x14ac:dyDescent="0.2">
      <c r="B109" s="154"/>
      <c r="C109" s="154"/>
      <c r="D109" s="154"/>
      <c r="E109" s="154"/>
      <c r="F109" s="154"/>
      <c r="G109" s="154"/>
    </row>
    <row r="110" spans="2:7" ht="11.25" customHeight="1" x14ac:dyDescent="0.2">
      <c r="B110" s="154"/>
      <c r="C110" s="154"/>
      <c r="D110" s="154"/>
      <c r="E110" s="154"/>
      <c r="F110" s="154"/>
      <c r="G110" s="154"/>
    </row>
    <row r="111" spans="2:7" ht="11.25" customHeight="1" x14ac:dyDescent="0.2">
      <c r="B111" s="154"/>
      <c r="C111" s="154"/>
      <c r="D111" s="154"/>
      <c r="E111" s="154"/>
      <c r="F111" s="154"/>
      <c r="G111" s="154"/>
    </row>
    <row r="112" spans="2:7" ht="11.25" customHeight="1" x14ac:dyDescent="0.2">
      <c r="B112" s="154"/>
      <c r="C112" s="154"/>
      <c r="D112" s="154"/>
      <c r="E112" s="154"/>
      <c r="F112" s="154"/>
      <c r="G112" s="154"/>
    </row>
    <row r="113" spans="2:7" ht="11.25" customHeight="1" x14ac:dyDescent="0.2">
      <c r="B113" s="154"/>
      <c r="C113" s="154"/>
      <c r="D113" s="154"/>
      <c r="E113" s="154"/>
      <c r="F113" s="154"/>
      <c r="G113" s="154"/>
    </row>
    <row r="114" spans="2:7" ht="11.25" customHeight="1" x14ac:dyDescent="0.2">
      <c r="B114" s="154"/>
      <c r="C114" s="154"/>
      <c r="D114" s="154"/>
      <c r="E114" s="154"/>
      <c r="F114" s="154"/>
      <c r="G114" s="154"/>
    </row>
    <row r="115" spans="2:7" ht="11.25" customHeight="1" x14ac:dyDescent="0.2">
      <c r="B115" s="154"/>
      <c r="C115" s="154"/>
      <c r="D115" s="154"/>
      <c r="E115" s="154"/>
      <c r="F115" s="154"/>
      <c r="G115" s="154"/>
    </row>
    <row r="116" spans="2:7" ht="11.25" customHeight="1" x14ac:dyDescent="0.2">
      <c r="B116" s="154"/>
      <c r="C116" s="154"/>
      <c r="D116" s="154"/>
      <c r="E116" s="154"/>
      <c r="F116" s="154"/>
      <c r="G116" s="154"/>
    </row>
    <row r="117" spans="2:7" ht="11.25" customHeight="1" x14ac:dyDescent="0.2">
      <c r="B117" s="154"/>
      <c r="C117" s="154"/>
      <c r="D117" s="154"/>
      <c r="E117" s="154"/>
      <c r="F117" s="154"/>
      <c r="G117" s="154"/>
    </row>
    <row r="118" spans="2:7" ht="11.25" customHeight="1" x14ac:dyDescent="0.2">
      <c r="B118" s="154"/>
      <c r="C118" s="154"/>
      <c r="D118" s="154"/>
      <c r="E118" s="154"/>
      <c r="F118" s="154"/>
      <c r="G118" s="154"/>
    </row>
    <row r="119" spans="2:7" ht="11.25" customHeight="1" x14ac:dyDescent="0.2">
      <c r="B119" s="154"/>
      <c r="C119" s="154"/>
      <c r="D119" s="154"/>
      <c r="E119" s="154"/>
      <c r="F119" s="154"/>
      <c r="G119" s="154"/>
    </row>
    <row r="120" spans="2:7" ht="11.25" customHeight="1" x14ac:dyDescent="0.2">
      <c r="B120" s="154"/>
      <c r="C120" s="154"/>
      <c r="D120" s="154"/>
      <c r="E120" s="154"/>
      <c r="F120" s="154"/>
      <c r="G120" s="154"/>
    </row>
    <row r="121" spans="2:7" ht="11.25" customHeight="1" x14ac:dyDescent="0.2">
      <c r="B121" s="154"/>
      <c r="C121" s="154"/>
      <c r="D121" s="154"/>
      <c r="E121" s="154"/>
      <c r="F121" s="154"/>
      <c r="G121" s="154"/>
    </row>
    <row r="122" spans="2:7" ht="11.25" customHeight="1" x14ac:dyDescent="0.2">
      <c r="B122" s="154"/>
      <c r="C122" s="154"/>
      <c r="D122" s="154"/>
      <c r="E122" s="154"/>
      <c r="F122" s="154"/>
      <c r="G122" s="154"/>
    </row>
    <row r="123" spans="2:7" ht="11.25" customHeight="1" x14ac:dyDescent="0.2">
      <c r="B123" s="154"/>
      <c r="C123" s="154"/>
      <c r="D123" s="154"/>
      <c r="E123" s="154"/>
      <c r="F123" s="154"/>
      <c r="G123" s="154"/>
    </row>
    <row r="124" spans="2:7" ht="11.25" customHeight="1" x14ac:dyDescent="0.2">
      <c r="B124" s="154"/>
      <c r="C124" s="154"/>
      <c r="D124" s="154"/>
      <c r="E124" s="154"/>
      <c r="F124" s="154"/>
      <c r="G124" s="154"/>
    </row>
    <row r="125" spans="2:7" ht="11.25" customHeight="1" x14ac:dyDescent="0.2">
      <c r="B125" s="154"/>
      <c r="C125" s="154"/>
      <c r="D125" s="154"/>
      <c r="E125" s="154"/>
      <c r="F125" s="154"/>
      <c r="G125" s="154"/>
    </row>
    <row r="126" spans="2:7" ht="11.25" customHeight="1" x14ac:dyDescent="0.2">
      <c r="B126" s="154"/>
      <c r="C126" s="154"/>
      <c r="D126" s="154"/>
      <c r="E126" s="154"/>
      <c r="F126" s="154"/>
      <c r="G126" s="154"/>
    </row>
    <row r="127" spans="2:7" ht="11.25" customHeight="1" x14ac:dyDescent="0.2">
      <c r="B127" s="154"/>
      <c r="C127" s="154"/>
      <c r="D127" s="154"/>
      <c r="E127" s="154"/>
      <c r="F127" s="154"/>
      <c r="G127" s="154"/>
    </row>
    <row r="128" spans="2:7" ht="11.25" customHeight="1" x14ac:dyDescent="0.2">
      <c r="B128" s="154"/>
      <c r="C128" s="154"/>
      <c r="D128" s="154"/>
      <c r="E128" s="154"/>
      <c r="F128" s="154"/>
      <c r="G128" s="154"/>
    </row>
    <row r="129" spans="2:7" ht="11.25" customHeight="1" x14ac:dyDescent="0.2">
      <c r="B129" s="154"/>
      <c r="C129" s="154"/>
      <c r="D129" s="154"/>
      <c r="E129" s="154"/>
      <c r="F129" s="154"/>
      <c r="G129" s="154"/>
    </row>
    <row r="130" spans="2:7" ht="11.25" customHeight="1" x14ac:dyDescent="0.2">
      <c r="B130" s="154"/>
      <c r="C130" s="154"/>
      <c r="D130" s="154"/>
      <c r="E130" s="154"/>
      <c r="F130" s="154"/>
      <c r="G130" s="154"/>
    </row>
    <row r="131" spans="2:7" ht="11.25" customHeight="1" x14ac:dyDescent="0.2">
      <c r="B131" s="154"/>
      <c r="C131" s="154"/>
      <c r="D131" s="154"/>
      <c r="E131" s="154"/>
      <c r="F131" s="154"/>
      <c r="G131" s="154"/>
    </row>
    <row r="132" spans="2:7" ht="11.25" customHeight="1" x14ac:dyDescent="0.2">
      <c r="B132" s="154"/>
      <c r="C132" s="154"/>
      <c r="D132" s="154"/>
      <c r="E132" s="154"/>
      <c r="F132" s="154"/>
      <c r="G132" s="154"/>
    </row>
    <row r="133" spans="2:7" ht="11.25" customHeight="1" x14ac:dyDescent="0.2">
      <c r="B133" s="154"/>
      <c r="C133" s="154"/>
      <c r="D133" s="154"/>
      <c r="E133" s="154"/>
      <c r="F133" s="154"/>
      <c r="G133" s="154"/>
    </row>
    <row r="134" spans="2:7" ht="11.25" customHeight="1" x14ac:dyDescent="0.2">
      <c r="B134" s="154"/>
      <c r="C134" s="154"/>
      <c r="D134" s="154"/>
      <c r="E134" s="154"/>
      <c r="F134" s="154"/>
      <c r="G134" s="154"/>
    </row>
    <row r="135" spans="2:7" ht="11.25" customHeight="1" x14ac:dyDescent="0.2">
      <c r="B135" s="154"/>
      <c r="C135" s="154"/>
      <c r="D135" s="154"/>
      <c r="E135" s="154"/>
      <c r="F135" s="154"/>
      <c r="G135" s="154"/>
    </row>
    <row r="136" spans="2:7" ht="11.25" customHeight="1" x14ac:dyDescent="0.2">
      <c r="B136" s="154"/>
      <c r="C136" s="154"/>
      <c r="D136" s="154"/>
      <c r="E136" s="154"/>
      <c r="F136" s="154"/>
      <c r="G136" s="154"/>
    </row>
    <row r="137" spans="2:7" ht="11.25" customHeight="1" x14ac:dyDescent="0.2">
      <c r="B137" s="154"/>
      <c r="C137" s="154"/>
      <c r="D137" s="154"/>
      <c r="E137" s="154"/>
      <c r="F137" s="154"/>
      <c r="G137" s="154"/>
    </row>
    <row r="138" spans="2:7" ht="11.25" customHeight="1" x14ac:dyDescent="0.2">
      <c r="B138" s="154"/>
      <c r="C138" s="154"/>
      <c r="D138" s="154"/>
      <c r="E138" s="154"/>
      <c r="F138" s="154"/>
      <c r="G138" s="154"/>
    </row>
    <row r="139" spans="2:7" ht="11.25" customHeight="1" x14ac:dyDescent="0.2">
      <c r="B139" s="154"/>
      <c r="C139" s="154"/>
      <c r="D139" s="154"/>
      <c r="E139" s="154"/>
      <c r="F139" s="154"/>
      <c r="G139" s="154"/>
    </row>
    <row r="140" spans="2:7" ht="11.25" customHeight="1" x14ac:dyDescent="0.2">
      <c r="B140" s="154"/>
      <c r="C140" s="154"/>
      <c r="D140" s="154"/>
      <c r="E140" s="154"/>
      <c r="F140" s="154"/>
      <c r="G140" s="154"/>
    </row>
    <row r="141" spans="2:7" ht="11.25" customHeight="1" x14ac:dyDescent="0.2">
      <c r="B141" s="154"/>
      <c r="C141" s="154"/>
      <c r="D141" s="154"/>
      <c r="E141" s="154"/>
      <c r="F141" s="154"/>
      <c r="G141" s="154"/>
    </row>
    <row r="142" spans="2:7" ht="11.25" customHeight="1" x14ac:dyDescent="0.2">
      <c r="B142" s="154"/>
      <c r="C142" s="154"/>
      <c r="D142" s="154"/>
      <c r="E142" s="154"/>
      <c r="F142" s="154"/>
      <c r="G142" s="154"/>
    </row>
    <row r="143" spans="2:7" ht="11.25" customHeight="1" x14ac:dyDescent="0.2">
      <c r="B143" s="154"/>
      <c r="C143" s="154"/>
      <c r="D143" s="154"/>
      <c r="E143" s="154"/>
      <c r="F143" s="154"/>
      <c r="G143" s="154"/>
    </row>
    <row r="144" spans="2:7" ht="11.25" customHeight="1" x14ac:dyDescent="0.2">
      <c r="B144" s="154"/>
      <c r="C144" s="154"/>
      <c r="D144" s="154"/>
      <c r="E144" s="154"/>
      <c r="F144" s="154"/>
      <c r="G144" s="154"/>
    </row>
    <row r="145" spans="2:7" ht="11.25" customHeight="1" x14ac:dyDescent="0.2">
      <c r="B145" s="154"/>
      <c r="C145" s="154"/>
      <c r="D145" s="154"/>
      <c r="E145" s="154"/>
      <c r="F145" s="154"/>
      <c r="G145" s="154"/>
    </row>
    <row r="146" spans="2:7" ht="11.25" customHeight="1" x14ac:dyDescent="0.2">
      <c r="B146" s="154"/>
      <c r="C146" s="154"/>
      <c r="D146" s="154"/>
      <c r="E146" s="154"/>
      <c r="F146" s="154"/>
      <c r="G146" s="154"/>
    </row>
    <row r="147" spans="2:7" ht="11.25" customHeight="1" x14ac:dyDescent="0.2">
      <c r="B147" s="154"/>
      <c r="C147" s="154"/>
      <c r="D147" s="154"/>
      <c r="E147" s="154"/>
      <c r="F147" s="154"/>
      <c r="G147" s="154"/>
    </row>
    <row r="148" spans="2:7" ht="11.25" customHeight="1" x14ac:dyDescent="0.2">
      <c r="B148" s="154"/>
      <c r="C148" s="154"/>
      <c r="D148" s="154"/>
      <c r="E148" s="154"/>
      <c r="F148" s="154"/>
      <c r="G148" s="154"/>
    </row>
    <row r="149" spans="2:7" ht="11.25" customHeight="1" x14ac:dyDescent="0.2">
      <c r="B149" s="154"/>
      <c r="C149" s="154"/>
      <c r="D149" s="154"/>
      <c r="E149" s="154"/>
      <c r="F149" s="154"/>
      <c r="G149" s="154"/>
    </row>
    <row r="150" spans="2:7" ht="11.25" customHeight="1" x14ac:dyDescent="0.2">
      <c r="B150" s="154"/>
      <c r="C150" s="154"/>
      <c r="D150" s="154"/>
      <c r="E150" s="154"/>
      <c r="F150" s="154"/>
      <c r="G150" s="154"/>
    </row>
    <row r="151" spans="2:7" ht="11.25" customHeight="1" x14ac:dyDescent="0.2">
      <c r="B151" s="154"/>
      <c r="C151" s="154"/>
      <c r="D151" s="154"/>
      <c r="E151" s="154"/>
      <c r="F151" s="154"/>
      <c r="G151" s="154"/>
    </row>
    <row r="152" spans="2:7" ht="11.25" customHeight="1" x14ac:dyDescent="0.2">
      <c r="B152" s="154"/>
      <c r="C152" s="154"/>
      <c r="D152" s="154"/>
      <c r="E152" s="154"/>
      <c r="F152" s="154"/>
      <c r="G152" s="154"/>
    </row>
    <row r="153" spans="2:7" ht="11.25" customHeight="1" x14ac:dyDescent="0.2">
      <c r="B153" s="154"/>
      <c r="C153" s="154"/>
      <c r="D153" s="154"/>
      <c r="E153" s="154"/>
      <c r="F153" s="154"/>
      <c r="G153" s="154"/>
    </row>
    <row r="154" spans="2:7" ht="11.25" customHeight="1" x14ac:dyDescent="0.2">
      <c r="B154" s="154"/>
      <c r="C154" s="154"/>
      <c r="D154" s="154"/>
      <c r="E154" s="154"/>
      <c r="F154" s="154"/>
      <c r="G154" s="154"/>
    </row>
    <row r="155" spans="2:7" ht="11.25" customHeight="1" x14ac:dyDescent="0.2">
      <c r="B155" s="154"/>
      <c r="C155" s="154"/>
      <c r="D155" s="154"/>
      <c r="E155" s="154"/>
      <c r="F155" s="154"/>
      <c r="G155" s="154"/>
    </row>
    <row r="156" spans="2:7" ht="11.25" customHeight="1" x14ac:dyDescent="0.2">
      <c r="B156" s="154"/>
      <c r="C156" s="154"/>
      <c r="D156" s="154"/>
      <c r="E156" s="154"/>
      <c r="F156" s="154"/>
      <c r="G156" s="154"/>
    </row>
    <row r="157" spans="2:7" ht="11.25" customHeight="1" x14ac:dyDescent="0.2">
      <c r="B157" s="154"/>
      <c r="C157" s="154"/>
      <c r="D157" s="154"/>
      <c r="E157" s="154"/>
      <c r="F157" s="154"/>
      <c r="G157" s="154"/>
    </row>
    <row r="158" spans="2:7" ht="11.25" customHeight="1" x14ac:dyDescent="0.2">
      <c r="B158" s="154"/>
      <c r="C158" s="154"/>
      <c r="D158" s="154"/>
      <c r="E158" s="154"/>
      <c r="F158" s="154"/>
      <c r="G158" s="154"/>
    </row>
    <row r="159" spans="2:7" ht="11.25" customHeight="1" x14ac:dyDescent="0.2">
      <c r="B159" s="154"/>
      <c r="C159" s="154"/>
      <c r="D159" s="154"/>
      <c r="E159" s="154"/>
      <c r="F159" s="154"/>
      <c r="G159" s="154"/>
    </row>
    <row r="160" spans="2:7" ht="11.25" customHeight="1" x14ac:dyDescent="0.2">
      <c r="B160" s="154"/>
      <c r="C160" s="154"/>
      <c r="D160" s="154"/>
      <c r="E160" s="154"/>
      <c r="F160" s="154"/>
      <c r="G160" s="154"/>
    </row>
    <row r="161" spans="2:7" ht="11.25" customHeight="1" x14ac:dyDescent="0.2">
      <c r="B161" s="154"/>
      <c r="C161" s="154"/>
      <c r="D161" s="154"/>
      <c r="E161" s="154"/>
      <c r="F161" s="154"/>
      <c r="G161" s="154"/>
    </row>
    <row r="162" spans="2:7" ht="11.25" customHeight="1" x14ac:dyDescent="0.2">
      <c r="B162" s="154"/>
      <c r="C162" s="154"/>
      <c r="D162" s="154"/>
      <c r="E162" s="154"/>
      <c r="F162" s="154"/>
      <c r="G162" s="154"/>
    </row>
    <row r="163" spans="2:7" ht="11.25" customHeight="1" x14ac:dyDescent="0.2">
      <c r="B163" s="154"/>
      <c r="C163" s="154"/>
      <c r="D163" s="154"/>
      <c r="E163" s="154"/>
      <c r="F163" s="154"/>
      <c r="G163" s="154"/>
    </row>
    <row r="164" spans="2:7" ht="11.25" customHeight="1" x14ac:dyDescent="0.2">
      <c r="B164" s="154"/>
      <c r="C164" s="154"/>
      <c r="D164" s="154"/>
      <c r="E164" s="154"/>
      <c r="F164" s="154"/>
      <c r="G164" s="154"/>
    </row>
    <row r="165" spans="2:7" ht="11.25" customHeight="1" x14ac:dyDescent="0.2">
      <c r="B165" s="154"/>
      <c r="C165" s="154"/>
      <c r="D165" s="154"/>
      <c r="E165" s="154"/>
      <c r="F165" s="154"/>
      <c r="G165" s="154"/>
    </row>
    <row r="166" spans="2:7" ht="11.25" customHeight="1" x14ac:dyDescent="0.2">
      <c r="B166" s="154"/>
      <c r="C166" s="154"/>
      <c r="D166" s="154"/>
      <c r="E166" s="154"/>
      <c r="F166" s="154"/>
      <c r="G166" s="154"/>
    </row>
    <row r="167" spans="2:7" ht="11.25" customHeight="1" x14ac:dyDescent="0.2">
      <c r="B167" s="154"/>
      <c r="C167" s="154"/>
      <c r="D167" s="154"/>
      <c r="E167" s="154"/>
      <c r="F167" s="154"/>
      <c r="G167" s="154"/>
    </row>
    <row r="168" spans="2:7" ht="11.25" customHeight="1" x14ac:dyDescent="0.2">
      <c r="B168" s="154"/>
      <c r="C168" s="154"/>
      <c r="D168" s="154"/>
      <c r="E168" s="154"/>
      <c r="F168" s="154"/>
      <c r="G168" s="154"/>
    </row>
    <row r="169" spans="2:7" ht="11.25" customHeight="1" x14ac:dyDescent="0.2">
      <c r="B169" s="154"/>
      <c r="C169" s="154"/>
      <c r="D169" s="154"/>
      <c r="E169" s="154"/>
      <c r="F169" s="154"/>
      <c r="G169" s="154"/>
    </row>
    <row r="170" spans="2:7" ht="11.25" customHeight="1" x14ac:dyDescent="0.2">
      <c r="B170" s="154"/>
      <c r="C170" s="154"/>
      <c r="D170" s="154"/>
      <c r="E170" s="154"/>
      <c r="F170" s="154"/>
      <c r="G170" s="154"/>
    </row>
    <row r="171" spans="2:7" ht="11.25" customHeight="1" x14ac:dyDescent="0.2">
      <c r="B171" s="154"/>
      <c r="C171" s="154"/>
      <c r="D171" s="154"/>
      <c r="E171" s="154"/>
      <c r="F171" s="154"/>
      <c r="G171" s="154"/>
    </row>
    <row r="172" spans="2:7" ht="11.25" customHeight="1" x14ac:dyDescent="0.2">
      <c r="B172" s="154"/>
      <c r="C172" s="154"/>
      <c r="D172" s="154"/>
      <c r="E172" s="154"/>
      <c r="F172" s="154"/>
      <c r="G172" s="154"/>
    </row>
    <row r="173" spans="2:7" ht="11.25" customHeight="1" x14ac:dyDescent="0.2">
      <c r="B173" s="154"/>
      <c r="C173" s="154"/>
      <c r="D173" s="154"/>
      <c r="E173" s="154"/>
      <c r="F173" s="154"/>
      <c r="G173" s="154"/>
    </row>
    <row r="174" spans="2:7" ht="11.25" customHeight="1" x14ac:dyDescent="0.2">
      <c r="B174" s="154"/>
      <c r="C174" s="154"/>
      <c r="D174" s="154"/>
      <c r="E174" s="154"/>
      <c r="F174" s="154"/>
      <c r="G174" s="154"/>
    </row>
    <row r="175" spans="2:7" ht="11.25" customHeight="1" x14ac:dyDescent="0.2">
      <c r="B175" s="154"/>
      <c r="C175" s="154"/>
      <c r="D175" s="154"/>
      <c r="E175" s="154"/>
      <c r="F175" s="154"/>
      <c r="G175" s="154"/>
    </row>
    <row r="176" spans="2:7" ht="11.25" customHeight="1" x14ac:dyDescent="0.2">
      <c r="B176" s="154"/>
      <c r="C176" s="154"/>
      <c r="D176" s="154"/>
      <c r="E176" s="154"/>
      <c r="F176" s="154"/>
      <c r="G176" s="154"/>
    </row>
    <row r="177" spans="2:7" ht="11.25" customHeight="1" x14ac:dyDescent="0.2">
      <c r="B177" s="154"/>
      <c r="C177" s="154"/>
      <c r="D177" s="154"/>
      <c r="E177" s="154"/>
      <c r="F177" s="154"/>
      <c r="G177" s="154"/>
    </row>
    <row r="178" spans="2:7" ht="11.25" customHeight="1" x14ac:dyDescent="0.2">
      <c r="B178" s="154"/>
      <c r="C178" s="154"/>
      <c r="D178" s="154"/>
      <c r="E178" s="154"/>
      <c r="F178" s="154"/>
      <c r="G178" s="154"/>
    </row>
    <row r="179" spans="2:7" ht="11.25" customHeight="1" x14ac:dyDescent="0.2">
      <c r="B179" s="154"/>
      <c r="C179" s="154"/>
      <c r="D179" s="154"/>
      <c r="E179" s="154"/>
      <c r="F179" s="154"/>
      <c r="G179" s="154"/>
    </row>
    <row r="180" spans="2:7" ht="11.25" customHeight="1" x14ac:dyDescent="0.2">
      <c r="B180" s="154"/>
      <c r="C180" s="154"/>
      <c r="D180" s="154"/>
      <c r="E180" s="154"/>
      <c r="F180" s="154"/>
      <c r="G180" s="154"/>
    </row>
    <row r="181" spans="2:7" ht="11.25" customHeight="1" x14ac:dyDescent="0.2">
      <c r="B181" s="154"/>
      <c r="C181" s="154"/>
      <c r="D181" s="154"/>
      <c r="E181" s="154"/>
      <c r="F181" s="154"/>
      <c r="G181" s="154"/>
    </row>
    <row r="182" spans="2:7" ht="11.25" customHeight="1" x14ac:dyDescent="0.2">
      <c r="B182" s="154"/>
      <c r="C182" s="154"/>
      <c r="D182" s="154"/>
      <c r="E182" s="154"/>
      <c r="F182" s="154"/>
      <c r="G182" s="154"/>
    </row>
    <row r="183" spans="2:7" ht="11.25" customHeight="1" x14ac:dyDescent="0.2">
      <c r="B183" s="154"/>
      <c r="C183" s="154"/>
      <c r="D183" s="154"/>
      <c r="E183" s="154"/>
      <c r="F183" s="154"/>
      <c r="G183" s="154"/>
    </row>
    <row r="184" spans="2:7" ht="11.25" customHeight="1" x14ac:dyDescent="0.2">
      <c r="B184" s="154"/>
      <c r="C184" s="154"/>
      <c r="D184" s="154"/>
      <c r="E184" s="154"/>
      <c r="F184" s="154"/>
      <c r="G184" s="154"/>
    </row>
    <row r="185" spans="2:7" ht="11.25" customHeight="1" x14ac:dyDescent="0.2">
      <c r="B185" s="154"/>
      <c r="C185" s="154"/>
      <c r="D185" s="154"/>
      <c r="E185" s="154"/>
      <c r="F185" s="154"/>
      <c r="G185" s="154"/>
    </row>
    <row r="186" spans="2:7" ht="11.25" customHeight="1" x14ac:dyDescent="0.2">
      <c r="B186" s="154"/>
      <c r="C186" s="154"/>
      <c r="D186" s="154"/>
      <c r="E186" s="154"/>
      <c r="F186" s="154"/>
      <c r="G186" s="154"/>
    </row>
    <row r="187" spans="2:7" ht="11.25" customHeight="1" x14ac:dyDescent="0.2">
      <c r="B187" s="154"/>
      <c r="C187" s="154"/>
      <c r="D187" s="154"/>
      <c r="E187" s="154"/>
      <c r="F187" s="154"/>
      <c r="G187" s="154"/>
    </row>
    <row r="188" spans="2:7" ht="11.25" customHeight="1" x14ac:dyDescent="0.2">
      <c r="B188" s="154"/>
      <c r="C188" s="154"/>
      <c r="D188" s="154"/>
      <c r="E188" s="154"/>
      <c r="F188" s="154"/>
      <c r="G188" s="154"/>
    </row>
    <row r="189" spans="2:7" ht="11.25" customHeight="1" x14ac:dyDescent="0.2">
      <c r="B189" s="154"/>
      <c r="C189" s="154"/>
      <c r="D189" s="154"/>
      <c r="E189" s="154"/>
      <c r="F189" s="154"/>
      <c r="G189" s="154"/>
    </row>
    <row r="190" spans="2:7" ht="11.25" customHeight="1" x14ac:dyDescent="0.2">
      <c r="B190" s="154"/>
      <c r="C190" s="154"/>
      <c r="D190" s="154"/>
      <c r="E190" s="154"/>
      <c r="F190" s="154"/>
      <c r="G190" s="154"/>
    </row>
    <row r="191" spans="2:7" ht="11.25" customHeight="1" x14ac:dyDescent="0.2">
      <c r="B191" s="154"/>
      <c r="C191" s="154"/>
      <c r="D191" s="154"/>
      <c r="E191" s="154"/>
      <c r="F191" s="154"/>
      <c r="G191" s="154"/>
    </row>
    <row r="192" spans="2:7" ht="11.25" customHeight="1" x14ac:dyDescent="0.2">
      <c r="B192" s="154"/>
      <c r="C192" s="154"/>
      <c r="D192" s="154"/>
      <c r="E192" s="154"/>
      <c r="F192" s="154"/>
      <c r="G192" s="154"/>
    </row>
    <row r="193" spans="2:7" ht="11.25" customHeight="1" x14ac:dyDescent="0.2">
      <c r="B193" s="154"/>
      <c r="C193" s="154"/>
      <c r="D193" s="154"/>
      <c r="E193" s="154"/>
      <c r="F193" s="154"/>
      <c r="G193" s="154"/>
    </row>
    <row r="194" spans="2:7" ht="11.25" customHeight="1" x14ac:dyDescent="0.2">
      <c r="B194" s="154"/>
      <c r="C194" s="154"/>
      <c r="D194" s="154"/>
      <c r="E194" s="154"/>
      <c r="F194" s="154"/>
      <c r="G194" s="154"/>
    </row>
    <row r="195" spans="2:7" ht="11.25" customHeight="1" x14ac:dyDescent="0.2">
      <c r="B195" s="154"/>
      <c r="C195" s="154"/>
      <c r="D195" s="154"/>
      <c r="E195" s="154"/>
      <c r="F195" s="154"/>
      <c r="G195" s="154"/>
    </row>
    <row r="196" spans="2:7" ht="11.25" customHeight="1" x14ac:dyDescent="0.2">
      <c r="B196" s="154"/>
      <c r="C196" s="154"/>
      <c r="D196" s="154"/>
      <c r="E196" s="154"/>
      <c r="F196" s="154"/>
      <c r="G196" s="154"/>
    </row>
    <row r="197" spans="2:7" ht="11.25" customHeight="1" x14ac:dyDescent="0.2">
      <c r="B197" s="154"/>
      <c r="C197" s="154"/>
      <c r="D197" s="154"/>
      <c r="E197" s="154"/>
      <c r="F197" s="154"/>
      <c r="G197" s="154"/>
    </row>
    <row r="198" spans="2:7" ht="11.25" customHeight="1" x14ac:dyDescent="0.2">
      <c r="B198" s="154"/>
      <c r="C198" s="154"/>
      <c r="D198" s="154"/>
      <c r="E198" s="154"/>
      <c r="F198" s="154"/>
      <c r="G198" s="154"/>
    </row>
    <row r="199" spans="2:7" ht="11.25" customHeight="1" x14ac:dyDescent="0.2">
      <c r="B199" s="154"/>
      <c r="C199" s="154"/>
      <c r="D199" s="154"/>
      <c r="E199" s="154"/>
      <c r="F199" s="154"/>
      <c r="G199" s="154"/>
    </row>
    <row r="200" spans="2:7" ht="11.25" customHeight="1" x14ac:dyDescent="0.2">
      <c r="B200" s="154"/>
      <c r="C200" s="154"/>
      <c r="D200" s="154"/>
      <c r="E200" s="154"/>
      <c r="F200" s="154"/>
      <c r="G200" s="154"/>
    </row>
    <row r="201" spans="2:7" ht="11.25" customHeight="1" x14ac:dyDescent="0.2">
      <c r="B201" s="154"/>
      <c r="C201" s="154"/>
      <c r="D201" s="154"/>
      <c r="E201" s="154"/>
      <c r="F201" s="154"/>
      <c r="G201" s="154"/>
    </row>
    <row r="202" spans="2:7" ht="11.25" customHeight="1" x14ac:dyDescent="0.2">
      <c r="B202" s="154"/>
      <c r="C202" s="154"/>
      <c r="D202" s="154"/>
      <c r="E202" s="154"/>
      <c r="F202" s="154"/>
      <c r="G202" s="154"/>
    </row>
    <row r="203" spans="2:7" ht="11.25" customHeight="1" x14ac:dyDescent="0.2">
      <c r="B203" s="154"/>
      <c r="C203" s="154"/>
      <c r="D203" s="154"/>
      <c r="E203" s="154"/>
      <c r="F203" s="154"/>
      <c r="G203" s="154"/>
    </row>
    <row r="204" spans="2:7" ht="11.25" customHeight="1" x14ac:dyDescent="0.2">
      <c r="B204" s="154"/>
      <c r="C204" s="154"/>
      <c r="D204" s="154"/>
      <c r="E204" s="154"/>
      <c r="F204" s="154"/>
      <c r="G204" s="154"/>
    </row>
    <row r="205" spans="2:7" ht="11.25" customHeight="1" x14ac:dyDescent="0.2">
      <c r="B205" s="154"/>
      <c r="C205" s="154"/>
      <c r="D205" s="154"/>
      <c r="E205" s="154"/>
      <c r="F205" s="154"/>
      <c r="G205" s="154"/>
    </row>
    <row r="206" spans="2:7" ht="11.25" customHeight="1" x14ac:dyDescent="0.2">
      <c r="B206" s="154"/>
      <c r="C206" s="154"/>
      <c r="D206" s="154"/>
      <c r="E206" s="154"/>
      <c r="F206" s="154"/>
      <c r="G206" s="154"/>
    </row>
    <row r="207" spans="2:7" ht="11.25" customHeight="1" x14ac:dyDescent="0.2">
      <c r="B207" s="154"/>
      <c r="C207" s="154"/>
      <c r="D207" s="154"/>
      <c r="E207" s="154"/>
      <c r="F207" s="154"/>
      <c r="G207" s="154"/>
    </row>
    <row r="208" spans="2:7" ht="11.25" customHeight="1" x14ac:dyDescent="0.2">
      <c r="B208" s="154"/>
      <c r="C208" s="154"/>
      <c r="D208" s="154"/>
      <c r="E208" s="154"/>
      <c r="F208" s="154"/>
      <c r="G208" s="154"/>
    </row>
    <row r="209" spans="2:7" ht="11.25" customHeight="1" x14ac:dyDescent="0.2">
      <c r="B209" s="154"/>
      <c r="C209" s="154"/>
      <c r="D209" s="154"/>
      <c r="E209" s="154"/>
      <c r="F209" s="154"/>
      <c r="G209" s="154"/>
    </row>
    <row r="210" spans="2:7" ht="11.25" customHeight="1" x14ac:dyDescent="0.2">
      <c r="B210" s="154"/>
      <c r="C210" s="154"/>
      <c r="D210" s="154"/>
      <c r="E210" s="154"/>
      <c r="F210" s="154"/>
      <c r="G210" s="154"/>
    </row>
    <row r="211" spans="2:7" ht="11.25" customHeight="1" x14ac:dyDescent="0.2">
      <c r="B211" s="154"/>
      <c r="C211" s="154"/>
      <c r="D211" s="154"/>
      <c r="E211" s="154"/>
      <c r="F211" s="154"/>
      <c r="G211" s="154"/>
    </row>
    <row r="212" spans="2:7" ht="11.25" customHeight="1" x14ac:dyDescent="0.2">
      <c r="B212" s="154"/>
      <c r="C212" s="154"/>
      <c r="D212" s="154"/>
      <c r="E212" s="154"/>
      <c r="F212" s="154"/>
      <c r="G212" s="154"/>
    </row>
    <row r="213" spans="2:7" ht="11.25" customHeight="1" x14ac:dyDescent="0.2">
      <c r="B213" s="154"/>
      <c r="C213" s="154"/>
      <c r="D213" s="154"/>
      <c r="E213" s="154"/>
      <c r="F213" s="154"/>
      <c r="G213" s="154"/>
    </row>
    <row r="214" spans="2:7" ht="11.25" customHeight="1" x14ac:dyDescent="0.2">
      <c r="B214" s="154"/>
      <c r="C214" s="154"/>
      <c r="D214" s="154"/>
      <c r="E214" s="154"/>
      <c r="F214" s="154"/>
      <c r="G214" s="154"/>
    </row>
    <row r="215" spans="2:7" ht="11.25" customHeight="1" x14ac:dyDescent="0.2">
      <c r="B215" s="154"/>
      <c r="C215" s="154"/>
      <c r="D215" s="154"/>
      <c r="E215" s="154"/>
      <c r="F215" s="154"/>
      <c r="G215" s="154"/>
    </row>
    <row r="216" spans="2:7" ht="11.25" customHeight="1" x14ac:dyDescent="0.2">
      <c r="B216" s="154"/>
      <c r="C216" s="154"/>
      <c r="D216" s="154"/>
      <c r="E216" s="154"/>
      <c r="F216" s="154"/>
      <c r="G216" s="154"/>
    </row>
    <row r="217" spans="2:7" ht="11.25" customHeight="1" x14ac:dyDescent="0.2">
      <c r="B217" s="154"/>
      <c r="C217" s="154"/>
      <c r="D217" s="154"/>
      <c r="E217" s="154"/>
      <c r="F217" s="154"/>
      <c r="G217" s="154"/>
    </row>
    <row r="218" spans="2:7" ht="11.25" customHeight="1" x14ac:dyDescent="0.2">
      <c r="B218" s="154"/>
      <c r="C218" s="154"/>
      <c r="D218" s="154"/>
      <c r="E218" s="154"/>
      <c r="F218" s="154"/>
      <c r="G218" s="154"/>
    </row>
    <row r="219" spans="2:7" ht="11.25" customHeight="1" x14ac:dyDescent="0.2">
      <c r="B219" s="154"/>
      <c r="C219" s="154"/>
      <c r="D219" s="154"/>
      <c r="E219" s="154"/>
      <c r="F219" s="154"/>
      <c r="G219" s="154"/>
    </row>
    <row r="220" spans="2:7" ht="11.25" customHeight="1" x14ac:dyDescent="0.2">
      <c r="B220" s="154"/>
      <c r="C220" s="154"/>
      <c r="D220" s="154"/>
      <c r="E220" s="154"/>
      <c r="F220" s="154"/>
      <c r="G220" s="154"/>
    </row>
    <row r="221" spans="2:7" ht="11.25" customHeight="1" x14ac:dyDescent="0.2">
      <c r="B221" s="154"/>
      <c r="C221" s="154"/>
      <c r="D221" s="154"/>
      <c r="E221" s="154"/>
      <c r="F221" s="154"/>
      <c r="G221" s="154"/>
    </row>
    <row r="222" spans="2:7" ht="11.25" customHeight="1" x14ac:dyDescent="0.2">
      <c r="B222" s="154"/>
      <c r="C222" s="154"/>
      <c r="D222" s="154"/>
      <c r="E222" s="154"/>
      <c r="F222" s="154"/>
      <c r="G222" s="154"/>
    </row>
    <row r="223" spans="2:7" ht="11.25" customHeight="1" x14ac:dyDescent="0.2">
      <c r="B223" s="154"/>
      <c r="C223" s="154"/>
      <c r="D223" s="154"/>
      <c r="E223" s="154"/>
      <c r="F223" s="154"/>
      <c r="G223" s="154"/>
    </row>
    <row r="224" spans="2:7" ht="11.25" customHeight="1" x14ac:dyDescent="0.2">
      <c r="B224" s="154"/>
      <c r="C224" s="154"/>
      <c r="D224" s="154"/>
      <c r="E224" s="154"/>
      <c r="F224" s="154"/>
      <c r="G224" s="154"/>
    </row>
    <row r="225" spans="2:7" ht="11.25" customHeight="1" x14ac:dyDescent="0.2">
      <c r="B225" s="154"/>
      <c r="C225" s="154"/>
      <c r="D225" s="154"/>
      <c r="E225" s="154"/>
      <c r="F225" s="154"/>
      <c r="G225" s="154"/>
    </row>
    <row r="226" spans="2:7" ht="11.25" customHeight="1" x14ac:dyDescent="0.2">
      <c r="B226" s="154"/>
      <c r="C226" s="154"/>
      <c r="D226" s="154"/>
      <c r="E226" s="154"/>
      <c r="F226" s="154"/>
      <c r="G226" s="154"/>
    </row>
    <row r="227" spans="2:7" ht="11.25" customHeight="1" x14ac:dyDescent="0.2">
      <c r="B227" s="154"/>
      <c r="C227" s="154"/>
      <c r="D227" s="154"/>
      <c r="E227" s="154"/>
      <c r="F227" s="154"/>
      <c r="G227" s="154"/>
    </row>
    <row r="228" spans="2:7" ht="11.25" customHeight="1" x14ac:dyDescent="0.2">
      <c r="B228" s="154"/>
      <c r="C228" s="154"/>
      <c r="D228" s="154"/>
      <c r="E228" s="154"/>
      <c r="F228" s="154"/>
      <c r="G228" s="154"/>
    </row>
    <row r="229" spans="2:7" ht="11.25" customHeight="1" x14ac:dyDescent="0.2">
      <c r="B229" s="154"/>
      <c r="C229" s="154"/>
      <c r="D229" s="154"/>
      <c r="E229" s="154"/>
      <c r="F229" s="154"/>
      <c r="G229" s="154"/>
    </row>
    <row r="230" spans="2:7" ht="11.25" customHeight="1" x14ac:dyDescent="0.2">
      <c r="B230" s="154"/>
      <c r="C230" s="154"/>
      <c r="D230" s="154"/>
      <c r="E230" s="154"/>
      <c r="F230" s="154"/>
      <c r="G230" s="154"/>
    </row>
    <row r="231" spans="2:7" ht="11.25" customHeight="1" x14ac:dyDescent="0.2">
      <c r="B231" s="154"/>
      <c r="C231" s="154"/>
      <c r="D231" s="154"/>
      <c r="E231" s="154"/>
      <c r="F231" s="154"/>
      <c r="G231" s="154"/>
    </row>
    <row r="232" spans="2:7" ht="11.25" customHeight="1" x14ac:dyDescent="0.2">
      <c r="B232" s="154"/>
      <c r="C232" s="154"/>
      <c r="D232" s="154"/>
      <c r="E232" s="154"/>
      <c r="F232" s="154"/>
      <c r="G232" s="154"/>
    </row>
    <row r="233" spans="2:7" ht="11.25" customHeight="1" x14ac:dyDescent="0.2">
      <c r="B233" s="154"/>
      <c r="C233" s="154"/>
      <c r="D233" s="154"/>
      <c r="E233" s="154"/>
      <c r="F233" s="154"/>
      <c r="G233" s="154"/>
    </row>
    <row r="234" spans="2:7" ht="11.25" customHeight="1" x14ac:dyDescent="0.2">
      <c r="B234" s="154"/>
      <c r="C234" s="154"/>
      <c r="D234" s="154"/>
      <c r="E234" s="154"/>
      <c r="F234" s="154"/>
      <c r="G234" s="154"/>
    </row>
    <row r="235" spans="2:7" ht="11.25" customHeight="1" x14ac:dyDescent="0.2">
      <c r="B235" s="154"/>
      <c r="C235" s="154"/>
      <c r="D235" s="154"/>
      <c r="E235" s="154"/>
      <c r="F235" s="154"/>
      <c r="G235" s="154"/>
    </row>
    <row r="236" spans="2:7" ht="11.25" customHeight="1" x14ac:dyDescent="0.2">
      <c r="B236" s="154"/>
      <c r="C236" s="154"/>
      <c r="D236" s="154"/>
      <c r="E236" s="154"/>
      <c r="F236" s="154"/>
      <c r="G236" s="154"/>
    </row>
    <row r="237" spans="2:7" ht="11.25" customHeight="1" x14ac:dyDescent="0.2">
      <c r="B237" s="154"/>
      <c r="C237" s="154"/>
      <c r="D237" s="154"/>
      <c r="E237" s="154"/>
      <c r="F237" s="154"/>
      <c r="G237" s="154"/>
    </row>
    <row r="238" spans="2:7" ht="11.25" customHeight="1" x14ac:dyDescent="0.2">
      <c r="B238" s="154"/>
      <c r="C238" s="154"/>
      <c r="D238" s="154"/>
      <c r="E238" s="154"/>
      <c r="F238" s="154"/>
      <c r="G238" s="154"/>
    </row>
    <row r="239" spans="2:7" ht="11.25" customHeight="1" x14ac:dyDescent="0.2">
      <c r="B239" s="154"/>
      <c r="C239" s="154"/>
      <c r="D239" s="154"/>
      <c r="E239" s="154"/>
      <c r="F239" s="154"/>
      <c r="G239" s="154"/>
    </row>
    <row r="240" spans="2:7" ht="11.25" customHeight="1" x14ac:dyDescent="0.2">
      <c r="B240" s="154"/>
      <c r="C240" s="154"/>
      <c r="D240" s="154"/>
      <c r="E240" s="154"/>
      <c r="F240" s="154"/>
      <c r="G240" s="154"/>
    </row>
    <row r="241" spans="2:7" ht="11.25" customHeight="1" x14ac:dyDescent="0.2">
      <c r="B241" s="154"/>
      <c r="C241" s="154"/>
      <c r="D241" s="154"/>
      <c r="E241" s="154"/>
      <c r="F241" s="154"/>
      <c r="G241" s="154"/>
    </row>
    <row r="242" spans="2:7" ht="11.25" customHeight="1" x14ac:dyDescent="0.2">
      <c r="B242" s="154"/>
      <c r="C242" s="154"/>
      <c r="D242" s="154"/>
      <c r="E242" s="154"/>
      <c r="F242" s="154"/>
      <c r="G242" s="154"/>
    </row>
    <row r="243" spans="2:7" ht="11.25" customHeight="1" x14ac:dyDescent="0.2">
      <c r="B243" s="154"/>
      <c r="C243" s="154"/>
      <c r="D243" s="154"/>
      <c r="E243" s="154"/>
      <c r="F243" s="154"/>
      <c r="G243" s="154"/>
    </row>
    <row r="244" spans="2:7" ht="11.25" customHeight="1" x14ac:dyDescent="0.2">
      <c r="B244" s="154"/>
      <c r="C244" s="154"/>
      <c r="D244" s="154"/>
      <c r="E244" s="154"/>
      <c r="F244" s="154"/>
      <c r="G244" s="154"/>
    </row>
    <row r="245" spans="2:7" ht="11.25" customHeight="1" x14ac:dyDescent="0.2">
      <c r="B245" s="154"/>
      <c r="C245" s="154"/>
      <c r="D245" s="154"/>
      <c r="E245" s="154"/>
      <c r="F245" s="154"/>
      <c r="G245" s="154"/>
    </row>
    <row r="246" spans="2:7" ht="11.25" customHeight="1" x14ac:dyDescent="0.2">
      <c r="B246" s="154"/>
      <c r="C246" s="154"/>
      <c r="D246" s="154"/>
      <c r="E246" s="154"/>
      <c r="F246" s="154"/>
      <c r="G246" s="154"/>
    </row>
    <row r="247" spans="2:7" ht="11.25" customHeight="1" x14ac:dyDescent="0.2">
      <c r="B247" s="154"/>
      <c r="C247" s="154"/>
      <c r="D247" s="154"/>
      <c r="E247" s="154"/>
      <c r="F247" s="154"/>
      <c r="G247" s="154"/>
    </row>
    <row r="248" spans="2:7" ht="11.25" customHeight="1" x14ac:dyDescent="0.2">
      <c r="B248" s="154"/>
      <c r="C248" s="154"/>
      <c r="D248" s="154"/>
      <c r="E248" s="154"/>
      <c r="F248" s="154"/>
      <c r="G248" s="154"/>
    </row>
    <row r="249" spans="2:7" ht="11.25" customHeight="1" x14ac:dyDescent="0.2">
      <c r="B249" s="154"/>
      <c r="C249" s="154"/>
      <c r="D249" s="154"/>
      <c r="E249" s="154"/>
      <c r="F249" s="154"/>
      <c r="G249" s="154"/>
    </row>
    <row r="250" spans="2:7" ht="11.25" customHeight="1" x14ac:dyDescent="0.2">
      <c r="B250" s="154"/>
      <c r="C250" s="154"/>
      <c r="D250" s="154"/>
      <c r="E250" s="154"/>
      <c r="F250" s="154"/>
      <c r="G250" s="154"/>
    </row>
    <row r="251" spans="2:7" ht="11.25" customHeight="1" x14ac:dyDescent="0.2">
      <c r="B251" s="154"/>
      <c r="C251" s="154"/>
      <c r="D251" s="154"/>
      <c r="E251" s="154"/>
      <c r="F251" s="154"/>
      <c r="G251" s="154"/>
    </row>
    <row r="252" spans="2:7" ht="11.25" customHeight="1" x14ac:dyDescent="0.2">
      <c r="B252" s="154"/>
      <c r="C252" s="154"/>
      <c r="D252" s="154"/>
      <c r="E252" s="154"/>
      <c r="F252" s="154"/>
      <c r="G252" s="154"/>
    </row>
    <row r="253" spans="2:7" ht="11.25" customHeight="1" x14ac:dyDescent="0.2">
      <c r="B253" s="154"/>
      <c r="C253" s="154"/>
      <c r="D253" s="154"/>
      <c r="E253" s="154"/>
      <c r="F253" s="154"/>
      <c r="G253" s="154"/>
    </row>
    <row r="254" spans="2:7" ht="11.25" customHeight="1" x14ac:dyDescent="0.2">
      <c r="B254" s="154"/>
      <c r="C254" s="154"/>
      <c r="D254" s="154"/>
      <c r="E254" s="154"/>
      <c r="F254" s="154"/>
      <c r="G254" s="154"/>
    </row>
    <row r="255" spans="2:7" ht="11.25" customHeight="1" x14ac:dyDescent="0.2">
      <c r="B255" s="154"/>
      <c r="C255" s="154"/>
      <c r="D255" s="154"/>
      <c r="E255" s="154"/>
      <c r="F255" s="154"/>
      <c r="G255" s="154"/>
    </row>
    <row r="256" spans="2:7" ht="11.25" customHeight="1" x14ac:dyDescent="0.2">
      <c r="B256" s="154"/>
      <c r="C256" s="154"/>
      <c r="D256" s="154"/>
      <c r="E256" s="154"/>
      <c r="F256" s="154"/>
      <c r="G256" s="154"/>
    </row>
    <row r="257" spans="2:7" ht="11.25" customHeight="1" x14ac:dyDescent="0.2">
      <c r="B257" s="154"/>
      <c r="C257" s="154"/>
      <c r="D257" s="154"/>
      <c r="E257" s="154"/>
      <c r="F257" s="154"/>
      <c r="G257" s="154"/>
    </row>
    <row r="258" spans="2:7" ht="11.25" customHeight="1" x14ac:dyDescent="0.2">
      <c r="B258" s="154"/>
      <c r="C258" s="154"/>
      <c r="D258" s="154"/>
      <c r="E258" s="154"/>
      <c r="F258" s="154"/>
      <c r="G258" s="154"/>
    </row>
    <row r="259" spans="2:7" ht="11.25" customHeight="1" x14ac:dyDescent="0.2">
      <c r="B259" s="154"/>
      <c r="C259" s="154"/>
      <c r="D259" s="154"/>
      <c r="E259" s="154"/>
      <c r="F259" s="154"/>
      <c r="G259" s="154"/>
    </row>
    <row r="260" spans="2:7" ht="11.25" customHeight="1" x14ac:dyDescent="0.2">
      <c r="B260" s="154"/>
      <c r="C260" s="154"/>
      <c r="D260" s="154"/>
      <c r="E260" s="154"/>
      <c r="F260" s="154"/>
      <c r="G260" s="154"/>
    </row>
    <row r="261" spans="2:7" ht="11.25" customHeight="1" x14ac:dyDescent="0.2">
      <c r="B261" s="154"/>
      <c r="C261" s="154"/>
      <c r="D261" s="154"/>
      <c r="E261" s="154"/>
      <c r="F261" s="154"/>
      <c r="G261" s="154"/>
    </row>
    <row r="262" spans="2:7" ht="11.25" customHeight="1" x14ac:dyDescent="0.2">
      <c r="B262" s="154"/>
      <c r="C262" s="154"/>
      <c r="D262" s="154"/>
      <c r="E262" s="154"/>
      <c r="F262" s="154"/>
      <c r="G262" s="154"/>
    </row>
    <row r="263" spans="2:7" ht="11.25" customHeight="1" x14ac:dyDescent="0.2">
      <c r="B263" s="154"/>
      <c r="C263" s="154"/>
      <c r="D263" s="154"/>
      <c r="E263" s="154"/>
      <c r="F263" s="154"/>
      <c r="G263" s="154"/>
    </row>
    <row r="264" spans="2:7" ht="11.25" customHeight="1" x14ac:dyDescent="0.2">
      <c r="B264" s="154"/>
      <c r="C264" s="154"/>
      <c r="D264" s="154"/>
      <c r="E264" s="154"/>
      <c r="F264" s="154"/>
      <c r="G264" s="154"/>
    </row>
    <row r="265" spans="2:7" ht="11.25" customHeight="1" x14ac:dyDescent="0.2">
      <c r="B265" s="154"/>
      <c r="C265" s="154"/>
      <c r="D265" s="154"/>
      <c r="E265" s="154"/>
      <c r="F265" s="154"/>
      <c r="G265" s="154"/>
    </row>
    <row r="266" spans="2:7" ht="11.25" customHeight="1" x14ac:dyDescent="0.2">
      <c r="B266" s="154"/>
      <c r="C266" s="154"/>
      <c r="D266" s="154"/>
      <c r="E266" s="154"/>
      <c r="F266" s="154"/>
      <c r="G266" s="154"/>
    </row>
    <row r="267" spans="2:7" ht="11.25" customHeight="1" x14ac:dyDescent="0.2">
      <c r="B267" s="154"/>
      <c r="C267" s="154"/>
      <c r="D267" s="154"/>
      <c r="E267" s="154"/>
      <c r="F267" s="154"/>
      <c r="G267" s="154"/>
    </row>
    <row r="268" spans="2:7" ht="11.25" customHeight="1" x14ac:dyDescent="0.2">
      <c r="B268" s="154"/>
      <c r="C268" s="154"/>
      <c r="D268" s="154"/>
      <c r="E268" s="154"/>
      <c r="F268" s="154"/>
      <c r="G268" s="154"/>
    </row>
    <row r="269" spans="2:7" ht="11.25" customHeight="1" x14ac:dyDescent="0.2">
      <c r="B269" s="154"/>
      <c r="C269" s="154"/>
      <c r="D269" s="154"/>
      <c r="E269" s="154"/>
      <c r="F269" s="154"/>
      <c r="G269" s="154"/>
    </row>
    <row r="270" spans="2:7" ht="11.25" customHeight="1" x14ac:dyDescent="0.2">
      <c r="B270" s="154"/>
      <c r="C270" s="154"/>
      <c r="D270" s="154"/>
      <c r="E270" s="154"/>
      <c r="F270" s="154"/>
      <c r="G270" s="154"/>
    </row>
    <row r="271" spans="2:7" ht="11.25" customHeight="1" x14ac:dyDescent="0.2">
      <c r="B271" s="154"/>
      <c r="C271" s="154"/>
      <c r="D271" s="154"/>
      <c r="E271" s="154"/>
      <c r="F271" s="154"/>
      <c r="G271" s="154"/>
    </row>
    <row r="272" spans="2:7" ht="11.25" customHeight="1" x14ac:dyDescent="0.2">
      <c r="B272" s="154"/>
      <c r="C272" s="154"/>
      <c r="D272" s="154"/>
      <c r="E272" s="154"/>
      <c r="F272" s="154"/>
      <c r="G272" s="154"/>
    </row>
    <row r="273" spans="2:7" ht="11.25" customHeight="1" x14ac:dyDescent="0.2">
      <c r="B273" s="154"/>
      <c r="C273" s="154"/>
      <c r="D273" s="154"/>
      <c r="E273" s="154"/>
      <c r="F273" s="154"/>
      <c r="G273" s="154"/>
    </row>
    <row r="274" spans="2:7" ht="11.25" customHeight="1" x14ac:dyDescent="0.2">
      <c r="B274" s="154"/>
      <c r="C274" s="154"/>
      <c r="D274" s="154"/>
      <c r="E274" s="154"/>
      <c r="F274" s="154"/>
      <c r="G274" s="154"/>
    </row>
    <row r="275" spans="2:7" ht="11.25" customHeight="1" x14ac:dyDescent="0.2">
      <c r="B275" s="154"/>
      <c r="C275" s="154"/>
      <c r="D275" s="154"/>
      <c r="E275" s="154"/>
      <c r="F275" s="154"/>
      <c r="G275" s="154"/>
    </row>
    <row r="276" spans="2:7" ht="11.25" customHeight="1" x14ac:dyDescent="0.2">
      <c r="B276" s="154"/>
      <c r="C276" s="154"/>
      <c r="D276" s="154"/>
      <c r="E276" s="154"/>
      <c r="F276" s="154"/>
      <c r="G276" s="154"/>
    </row>
    <row r="277" spans="2:7" ht="11.25" customHeight="1" x14ac:dyDescent="0.2">
      <c r="B277" s="154"/>
      <c r="C277" s="154"/>
      <c r="D277" s="154"/>
      <c r="E277" s="154"/>
      <c r="F277" s="154"/>
      <c r="G277" s="154"/>
    </row>
    <row r="278" spans="2:7" ht="11.25" customHeight="1" x14ac:dyDescent="0.2">
      <c r="B278" s="154"/>
      <c r="C278" s="154"/>
      <c r="D278" s="154"/>
      <c r="E278" s="154"/>
      <c r="F278" s="154"/>
      <c r="G278" s="154"/>
    </row>
    <row r="279" spans="2:7" ht="11.25" customHeight="1" x14ac:dyDescent="0.2">
      <c r="B279" s="154"/>
      <c r="C279" s="154"/>
      <c r="D279" s="154"/>
      <c r="E279" s="154"/>
      <c r="F279" s="154"/>
      <c r="G279" s="154"/>
    </row>
    <row r="280" spans="2:7" ht="11.25" customHeight="1" x14ac:dyDescent="0.2">
      <c r="B280" s="154"/>
      <c r="C280" s="154"/>
      <c r="D280" s="154"/>
      <c r="E280" s="154"/>
      <c r="F280" s="154"/>
      <c r="G280" s="154"/>
    </row>
    <row r="281" spans="2:7" ht="11.25" customHeight="1" x14ac:dyDescent="0.2">
      <c r="B281" s="154"/>
      <c r="C281" s="154"/>
      <c r="D281" s="154"/>
      <c r="E281" s="154"/>
      <c r="F281" s="154"/>
      <c r="G281" s="154"/>
    </row>
    <row r="282" spans="2:7" ht="11.25" customHeight="1" x14ac:dyDescent="0.2">
      <c r="B282" s="154"/>
      <c r="C282" s="154"/>
      <c r="D282" s="154"/>
      <c r="E282" s="154"/>
      <c r="F282" s="154"/>
      <c r="G282" s="154"/>
    </row>
    <row r="283" spans="2:7" ht="11.25" customHeight="1" x14ac:dyDescent="0.2">
      <c r="B283" s="154"/>
      <c r="C283" s="154"/>
      <c r="D283" s="154"/>
      <c r="E283" s="154"/>
      <c r="F283" s="154"/>
      <c r="G283" s="154"/>
    </row>
    <row r="284" spans="2:7" ht="11.25" customHeight="1" x14ac:dyDescent="0.2">
      <c r="B284" s="154"/>
      <c r="C284" s="154"/>
      <c r="D284" s="154"/>
      <c r="E284" s="154"/>
      <c r="F284" s="154"/>
      <c r="G284" s="154"/>
    </row>
    <row r="285" spans="2:7" ht="11.25" customHeight="1" x14ac:dyDescent="0.2">
      <c r="B285" s="154"/>
      <c r="C285" s="154"/>
      <c r="D285" s="154"/>
      <c r="E285" s="154"/>
      <c r="F285" s="154"/>
      <c r="G285" s="154"/>
    </row>
    <row r="286" spans="2:7" ht="11.25" customHeight="1" x14ac:dyDescent="0.2">
      <c r="B286" s="154"/>
      <c r="C286" s="154"/>
      <c r="D286" s="154"/>
      <c r="E286" s="154"/>
      <c r="F286" s="154"/>
      <c r="G286" s="154"/>
    </row>
    <row r="287" spans="2:7" ht="11.25" customHeight="1" x14ac:dyDescent="0.2">
      <c r="B287" s="154"/>
      <c r="C287" s="154"/>
      <c r="D287" s="154"/>
      <c r="E287" s="154"/>
      <c r="F287" s="154"/>
      <c r="G287" s="154"/>
    </row>
    <row r="288" spans="2:7" ht="11.25" customHeight="1" x14ac:dyDescent="0.2">
      <c r="B288" s="154"/>
      <c r="C288" s="154"/>
      <c r="D288" s="154"/>
      <c r="E288" s="154"/>
      <c r="F288" s="154"/>
      <c r="G288" s="154"/>
    </row>
    <row r="289" spans="2:7" ht="11.25" customHeight="1" x14ac:dyDescent="0.2">
      <c r="B289" s="154"/>
      <c r="C289" s="154"/>
      <c r="D289" s="154"/>
      <c r="E289" s="154"/>
      <c r="F289" s="154"/>
      <c r="G289" s="154"/>
    </row>
    <row r="290" spans="2:7" ht="11.25" customHeight="1" x14ac:dyDescent="0.2">
      <c r="B290" s="154"/>
      <c r="C290" s="154"/>
      <c r="D290" s="154"/>
      <c r="E290" s="154"/>
      <c r="F290" s="154"/>
      <c r="G290" s="154"/>
    </row>
    <row r="291" spans="2:7" ht="11.25" customHeight="1" x14ac:dyDescent="0.2">
      <c r="B291" s="154"/>
      <c r="C291" s="154"/>
      <c r="D291" s="154"/>
      <c r="E291" s="154"/>
      <c r="F291" s="154"/>
      <c r="G291" s="154"/>
    </row>
    <row r="292" spans="2:7" ht="11.25" customHeight="1" x14ac:dyDescent="0.2">
      <c r="B292" s="154"/>
      <c r="C292" s="154"/>
      <c r="D292" s="154"/>
      <c r="E292" s="154"/>
      <c r="F292" s="154"/>
      <c r="G292" s="154"/>
    </row>
    <row r="293" spans="2:7" ht="11.25" customHeight="1" x14ac:dyDescent="0.2">
      <c r="B293" s="154"/>
      <c r="C293" s="154"/>
      <c r="D293" s="154"/>
      <c r="E293" s="154"/>
      <c r="F293" s="154"/>
      <c r="G293" s="154"/>
    </row>
    <row r="294" spans="2:7" ht="11.25" customHeight="1" x14ac:dyDescent="0.2">
      <c r="B294" s="154"/>
      <c r="C294" s="154"/>
      <c r="D294" s="154"/>
      <c r="E294" s="154"/>
      <c r="F294" s="154"/>
      <c r="G294" s="154"/>
    </row>
    <row r="295" spans="2:7" ht="11.25" customHeight="1" x14ac:dyDescent="0.2">
      <c r="B295" s="154"/>
      <c r="C295" s="154"/>
      <c r="D295" s="154"/>
      <c r="E295" s="154"/>
      <c r="F295" s="154"/>
      <c r="G295" s="154"/>
    </row>
    <row r="296" spans="2:7" ht="11.25" customHeight="1" x14ac:dyDescent="0.2">
      <c r="B296" s="154"/>
      <c r="C296" s="154"/>
      <c r="D296" s="154"/>
      <c r="E296" s="154"/>
      <c r="F296" s="154"/>
      <c r="G296" s="154"/>
    </row>
    <row r="297" spans="2:7" ht="11.25" customHeight="1" x14ac:dyDescent="0.2">
      <c r="B297" s="154"/>
      <c r="C297" s="154"/>
      <c r="D297" s="154"/>
      <c r="E297" s="154"/>
      <c r="F297" s="154"/>
      <c r="G297" s="154"/>
    </row>
    <row r="298" spans="2:7" ht="11.25" customHeight="1" x14ac:dyDescent="0.2">
      <c r="B298" s="154"/>
      <c r="C298" s="154"/>
      <c r="D298" s="154"/>
      <c r="E298" s="154"/>
      <c r="F298" s="154"/>
      <c r="G298" s="154"/>
    </row>
    <row r="299" spans="2:7" ht="11.25" customHeight="1" x14ac:dyDescent="0.2">
      <c r="B299" s="154"/>
      <c r="C299" s="154"/>
      <c r="D299" s="154"/>
      <c r="E299" s="154"/>
      <c r="F299" s="154"/>
      <c r="G299" s="154"/>
    </row>
    <row r="300" spans="2:7" ht="11.25" customHeight="1" x14ac:dyDescent="0.2">
      <c r="B300" s="154"/>
      <c r="C300" s="154"/>
      <c r="D300" s="154"/>
      <c r="E300" s="154"/>
      <c r="F300" s="154"/>
      <c r="G300" s="154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 Aceite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2022-07-07T11:40:36Z</dcterms:modified>
</cp:coreProperties>
</file>