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50" i="1" l="1"/>
  <c r="G49" i="1"/>
  <c r="G48" i="1"/>
  <c r="C81" i="1" l="1"/>
  <c r="D78" i="1" s="1"/>
  <c r="G55" i="1"/>
  <c r="G56" i="1" s="1"/>
  <c r="G46" i="1"/>
  <c r="G45" i="1"/>
  <c r="G43" i="1"/>
  <c r="G42" i="1"/>
  <c r="G12" i="1"/>
  <c r="G61" i="1" s="1"/>
  <c r="D75" i="1" l="1"/>
  <c r="D79" i="1"/>
  <c r="D80" i="1"/>
  <c r="G26" i="1"/>
  <c r="D77" i="1"/>
  <c r="G51" i="1"/>
  <c r="D81" i="1" l="1"/>
  <c r="G58" i="1"/>
  <c r="G59" i="1" s="1"/>
  <c r="G60" i="1" s="1"/>
  <c r="D86" i="1" l="1"/>
  <c r="G62" i="1"/>
  <c r="C86" i="1"/>
  <c r="E86" i="1"/>
</calcChain>
</file>

<file path=xl/sharedStrings.xml><?xml version="1.0" encoding="utf-8"?>
<sst xmlns="http://schemas.openxmlformats.org/spreadsheetml/2006/main" count="133" uniqueCount="98">
  <si>
    <t>RUBRO O CULTIVO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</si>
  <si>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</si>
  <si>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</si>
  <si>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</si>
  <si>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</si>
  <si>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</si>
  <si>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</si>
  <si>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</si>
  <si>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</si>
  <si>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</si>
  <si>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</si>
  <si>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</si>
  <si>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</si>
  <si>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</si>
  <si>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</si>
  <si>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</si>
  <si>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</si>
  <si>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</si>
  <si>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</si>
  <si>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</si>
  <si>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</si>
  <si>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</si>
  <si>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</si>
  <si>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</si>
  <si>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</si>
  <si>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</si>
  <si>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</si>
  <si>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</si>
  <si>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</si>
  <si>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</si>
  <si>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</si>
  <si>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</si>
  <si>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</si>
  <si>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</si>
  <si>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</si>
  <si>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</si>
  <si>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</si>
  <si>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</si>
  <si>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</si>
  <si>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</si>
  <si>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</si>
  <si>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</si>
  <si>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</si>
  <si>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</si>
  <si>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</si>
  <si>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</si>
  <si>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</si>
  <si>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</si>
  <si>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</si>
  <si>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</si>
  <si>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</si>
  <si>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</si>
  <si>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</si>
  <si>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</si>
  <si>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</si>
  <si>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</si>
  <si>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ARAUCANIA</t>
  </si>
  <si>
    <t>CARAHUE</t>
  </si>
  <si>
    <t>MEDIO</t>
  </si>
  <si>
    <t>VENTA EN PREDIO</t>
  </si>
  <si>
    <t>SEQUIA</t>
  </si>
  <si>
    <t>Mezcla NPK</t>
  </si>
  <si>
    <t>ALIMENTACION SUPLEMENTARIA</t>
  </si>
  <si>
    <t>Forraje (fardos)</t>
  </si>
  <si>
    <t>Pradera Suplementaria</t>
  </si>
  <si>
    <t>há.</t>
  </si>
  <si>
    <t>SANIDAD E INSEMINACION</t>
  </si>
  <si>
    <t>Vacunas</t>
  </si>
  <si>
    <t>Antiparasitario interno</t>
  </si>
  <si>
    <t>Antiparasitario externo</t>
  </si>
  <si>
    <t>Abril</t>
  </si>
  <si>
    <t>FERTILIZANTES. PRADERAS</t>
  </si>
  <si>
    <t>Diciembre</t>
  </si>
  <si>
    <t>Octubre</t>
  </si>
  <si>
    <t>OVINO CARNE</t>
  </si>
  <si>
    <t>DICIEMBRE</t>
  </si>
  <si>
    <t>SUFFOLK  DOWN Y MEZCLAS</t>
  </si>
  <si>
    <t>MANEJO DEL REBAÑO</t>
  </si>
  <si>
    <t>Alimentación</t>
  </si>
  <si>
    <t>Sanidad</t>
  </si>
  <si>
    <t>Esquila</t>
  </si>
  <si>
    <t>Ventas</t>
  </si>
  <si>
    <t>Reponer cercos</t>
  </si>
  <si>
    <t xml:space="preserve">Unidad </t>
  </si>
  <si>
    <t>DICIEMBRE 2022</t>
  </si>
  <si>
    <t>FECHA ESTIMADA VENTA</t>
  </si>
  <si>
    <t>Can 27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</si>
  <si>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</si>
  <si>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</si>
  <si>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de carne/Há.)</t>
  </si>
  <si>
    <t>PRECIO ESPERADO ($/kg de carne)</t>
  </si>
  <si>
    <t>$/há</t>
  </si>
  <si>
    <t>Julio-Septiembre</t>
  </si>
  <si>
    <t>Abril-Septiembre</t>
  </si>
  <si>
    <t>Dicembre</t>
  </si>
  <si>
    <t>ESCENARIOS COSTO UNITARIO  ($/kg de carne.)</t>
  </si>
  <si>
    <t>Rendimiento (kg de carne./hà)</t>
  </si>
  <si>
    <t>Costo unitario ($/kg de carne)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</si>
</sst>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54" xfId="0" applyNumberFormat="1" applyFont="1" applyFill="1" applyBorder="1" applyAlignment="1"/>
    <xf numFmtId="0" fontId="2" fillId="2" borderId="54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0" fontId="2" fillId="2" borderId="23" xfId="0" applyFont="1" applyFill="1" applyBorder="1" applyAlignment="1"/>
    <xf numFmtId="49" fontId="3" fillId="5" borderId="25" xfId="0" applyNumberFormat="1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2" borderId="46" xfId="0" applyFont="1" applyFill="1" applyBorder="1" applyAlignment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8" borderId="41" xfId="0" applyFont="1" applyFill="1" applyBorder="1" applyAlignment="1"/>
    <xf numFmtId="0" fontId="2" fillId="6" borderId="21" xfId="0" applyFont="1" applyFill="1" applyBorder="1" applyAlignment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2" fillId="7" borderId="3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2" fillId="2" borderId="19" xfId="0" applyFont="1" applyFill="1" applyBorder="1" applyAlignment="1"/>
    <xf numFmtId="0" fontId="3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50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0" fontId="4" fillId="7" borderId="53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164" fontId="3" fillId="5" borderId="27" xfId="0" applyNumberFormat="1" applyFont="1" applyFill="1" applyBorder="1" applyAlignment="1">
      <alignment horizontal="right" vertic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5" borderId="29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vertical="center" wrapText="1"/>
    </xf>
    <xf numFmtId="164" fontId="3" fillId="5" borderId="31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49" fontId="6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5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576263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Normal="100" workbookViewId="0">
      <selection activeCell="B17" sqref="B17:G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6.28515625" style="1" customWidth="1"/>
    <col min="3" max="3" width="12.85546875" style="1" customWidth="1"/>
    <col min="4" max="4" width="9.7109375" style="1" customWidth="1"/>
    <col min="5" max="5" width="16.7109375" style="1" customWidth="1"/>
    <col min="6" max="6" width="9.28515625" style="1" customWidth="1"/>
    <col min="7" max="7" width="15" style="1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115"/>
      <c r="C8" s="5"/>
      <c r="D8" s="4"/>
      <c r="E8" s="5"/>
      <c r="F8" s="5"/>
      <c r="G8" s="5"/>
    </row>
    <row r="9" spans="1:7" ht="15" x14ac:dyDescent="0.25">
      <c r="A9" s="63"/>
      <c r="B9" s="117" t="s">
        <v>0</v>
      </c>
      <c r="C9" s="120" t="s">
        <v>74</v>
      </c>
      <c r="D9" s="7"/>
      <c r="E9" s="145" t="s">
        <v>89</v>
      </c>
      <c r="F9" s="146"/>
      <c r="G9" s="125">
        <v>280</v>
      </c>
    </row>
    <row r="10" spans="1:7" ht="28.5" customHeight="1" x14ac:dyDescent="0.25">
      <c r="A10" s="63"/>
      <c r="B10" s="118" t="s">
        <v>55</v>
      </c>
      <c r="C10" s="121" t="s">
        <v>76</v>
      </c>
      <c r="D10" s="7"/>
      <c r="E10" s="143" t="s">
        <v>85</v>
      </c>
      <c r="F10" s="144"/>
      <c r="G10" s="126" t="s">
        <v>75</v>
      </c>
    </row>
    <row r="11" spans="1:7" ht="15" x14ac:dyDescent="0.25">
      <c r="A11" s="63"/>
      <c r="B11" s="118" t="s">
        <v>1</v>
      </c>
      <c r="C11" s="122" t="s">
        <v>58</v>
      </c>
      <c r="D11" s="7"/>
      <c r="E11" s="143" t="s">
        <v>90</v>
      </c>
      <c r="F11" s="144"/>
      <c r="G11" s="125">
        <v>2400</v>
      </c>
    </row>
    <row r="12" spans="1:7" ht="15" x14ac:dyDescent="0.25">
      <c r="A12" s="63"/>
      <c r="B12" s="118" t="s">
        <v>2</v>
      </c>
      <c r="C12" s="123" t="s">
        <v>56</v>
      </c>
      <c r="D12" s="7"/>
      <c r="E12" s="149" t="s">
        <v>3</v>
      </c>
      <c r="F12" s="150"/>
      <c r="G12" s="127">
        <f>(G9*G11)</f>
        <v>672000</v>
      </c>
    </row>
    <row r="13" spans="1:7" ht="15" x14ac:dyDescent="0.25">
      <c r="A13" s="63"/>
      <c r="B13" s="118" t="s">
        <v>4</v>
      </c>
      <c r="C13" s="122" t="s">
        <v>57</v>
      </c>
      <c r="D13" s="7"/>
      <c r="E13" s="143" t="s">
        <v>5</v>
      </c>
      <c r="F13" s="144"/>
      <c r="G13" s="126" t="s">
        <v>59</v>
      </c>
    </row>
    <row r="14" spans="1:7" ht="15" x14ac:dyDescent="0.25">
      <c r="A14" s="63"/>
      <c r="B14" s="118" t="s">
        <v>6</v>
      </c>
      <c r="C14" s="122" t="s">
        <v>57</v>
      </c>
      <c r="D14" s="7"/>
      <c r="E14" s="143" t="s">
        <v>7</v>
      </c>
      <c r="F14" s="144"/>
      <c r="G14" s="126" t="s">
        <v>84</v>
      </c>
    </row>
    <row r="15" spans="1:7" ht="15" x14ac:dyDescent="0.25">
      <c r="A15" s="63"/>
      <c r="B15" s="118" t="s">
        <v>8</v>
      </c>
      <c r="C15" s="124">
        <v>44725</v>
      </c>
      <c r="D15" s="7"/>
      <c r="E15" s="147" t="s">
        <v>9</v>
      </c>
      <c r="F15" s="148"/>
      <c r="G15" s="128" t="s">
        <v>60</v>
      </c>
    </row>
    <row r="16" spans="1:7" ht="12" customHeight="1" x14ac:dyDescent="0.25">
      <c r="A16" s="4"/>
      <c r="B16" s="116"/>
      <c r="C16" s="14"/>
      <c r="D16" s="5"/>
      <c r="E16" s="15"/>
      <c r="F16" s="15"/>
      <c r="G16" s="16"/>
    </row>
    <row r="17" spans="1:7" ht="19.5" customHeight="1" x14ac:dyDescent="0.25">
      <c r="A17" s="17"/>
      <c r="B17" s="151" t="s">
        <v>10</v>
      </c>
      <c r="C17" s="152"/>
      <c r="D17" s="152"/>
      <c r="E17" s="152"/>
      <c r="F17" s="152"/>
      <c r="G17" s="152"/>
    </row>
    <row r="18" spans="1:7" ht="12" customHeight="1" x14ac:dyDescent="0.25">
      <c r="A18" s="4"/>
      <c r="B18" s="18"/>
      <c r="C18" s="19"/>
      <c r="D18" s="19"/>
      <c r="E18" s="19"/>
      <c r="F18" s="20"/>
      <c r="G18" s="20"/>
    </row>
    <row r="19" spans="1:7" ht="12" customHeight="1" x14ac:dyDescent="0.25">
      <c r="A19" s="6"/>
      <c r="B19" s="21" t="s">
        <v>11</v>
      </c>
      <c r="C19" s="22"/>
      <c r="D19" s="23"/>
      <c r="E19" s="23"/>
      <c r="F19" s="23"/>
      <c r="G19" s="23"/>
    </row>
    <row r="20" spans="1:7" ht="31.5" customHeight="1" x14ac:dyDescent="0.25">
      <c r="A20" s="17"/>
      <c r="B20" s="24" t="s">
        <v>12</v>
      </c>
      <c r="C20" s="24" t="s">
        <v>13</v>
      </c>
      <c r="D20" s="24" t="s">
        <v>14</v>
      </c>
      <c r="E20" s="24" t="s">
        <v>15</v>
      </c>
      <c r="F20" s="24" t="s">
        <v>16</v>
      </c>
      <c r="G20" s="24" t="s">
        <v>17</v>
      </c>
    </row>
    <row r="21" spans="1:7" ht="12.75" customHeight="1" x14ac:dyDescent="0.25">
      <c r="A21" s="17"/>
      <c r="B21" s="25" t="s">
        <v>77</v>
      </c>
      <c r="C21" s="26"/>
      <c r="D21" s="27"/>
      <c r="E21" s="28"/>
      <c r="F21" s="13"/>
      <c r="G21" s="13"/>
    </row>
    <row r="22" spans="1:7" ht="12.75" customHeight="1" x14ac:dyDescent="0.25">
      <c r="A22" s="17"/>
      <c r="B22" s="28" t="s">
        <v>78</v>
      </c>
      <c r="C22" s="26" t="s">
        <v>18</v>
      </c>
      <c r="D22" s="27">
        <v>2</v>
      </c>
      <c r="E22" s="10" t="s">
        <v>92</v>
      </c>
      <c r="F22" s="13">
        <v>20000</v>
      </c>
      <c r="G22" s="13">
        <f>(D22*F22)</f>
        <v>40000</v>
      </c>
    </row>
    <row r="23" spans="1:7" ht="12.75" customHeight="1" x14ac:dyDescent="0.25">
      <c r="A23" s="17"/>
      <c r="B23" s="28" t="s">
        <v>79</v>
      </c>
      <c r="C23" s="26" t="s">
        <v>18</v>
      </c>
      <c r="D23" s="27">
        <v>1</v>
      </c>
      <c r="E23" s="10" t="s">
        <v>93</v>
      </c>
      <c r="F23" s="13">
        <v>20000</v>
      </c>
      <c r="G23" s="13">
        <f>(D23*F23)</f>
        <v>20000</v>
      </c>
    </row>
    <row r="24" spans="1:7" ht="12.75" customHeight="1" x14ac:dyDescent="0.25">
      <c r="A24" s="17"/>
      <c r="B24" s="28" t="s">
        <v>80</v>
      </c>
      <c r="C24" s="26" t="s">
        <v>18</v>
      </c>
      <c r="D24" s="27">
        <v>0.25</v>
      </c>
      <c r="E24" s="10" t="s">
        <v>72</v>
      </c>
      <c r="F24" s="13">
        <v>20000</v>
      </c>
      <c r="G24" s="13">
        <f>(D24*F24)</f>
        <v>5000</v>
      </c>
    </row>
    <row r="25" spans="1:7" ht="12.75" customHeight="1" x14ac:dyDescent="0.25">
      <c r="A25" s="17"/>
      <c r="B25" s="28" t="s">
        <v>81</v>
      </c>
      <c r="C25" s="26" t="s">
        <v>18</v>
      </c>
      <c r="D25" s="27">
        <v>0.25</v>
      </c>
      <c r="E25" s="10" t="s">
        <v>94</v>
      </c>
      <c r="F25" s="13">
        <v>20000</v>
      </c>
      <c r="G25" s="13">
        <f>(D25*F25)</f>
        <v>5000</v>
      </c>
    </row>
    <row r="26" spans="1:7" ht="12.75" customHeight="1" x14ac:dyDescent="0.25">
      <c r="A26" s="17"/>
      <c r="B26" s="29" t="s">
        <v>19</v>
      </c>
      <c r="C26" s="30"/>
      <c r="D26" s="30"/>
      <c r="E26" s="30"/>
      <c r="F26" s="31"/>
      <c r="G26" s="32">
        <f>SUM(G21:G25)</f>
        <v>70000</v>
      </c>
    </row>
    <row r="27" spans="1:7" ht="12" customHeight="1" x14ac:dyDescent="0.25">
      <c r="A27" s="4"/>
      <c r="B27" s="18"/>
      <c r="C27" s="20"/>
      <c r="D27" s="20"/>
      <c r="E27" s="20"/>
      <c r="F27" s="33"/>
      <c r="G27" s="33"/>
    </row>
    <row r="28" spans="1:7" ht="12" customHeight="1" x14ac:dyDescent="0.25">
      <c r="A28" s="6"/>
      <c r="B28" s="34" t="s">
        <v>20</v>
      </c>
      <c r="C28" s="35"/>
      <c r="D28" s="36"/>
      <c r="E28" s="36"/>
      <c r="F28" s="37"/>
      <c r="G28" s="37"/>
    </row>
    <row r="29" spans="1:7" ht="25.5" customHeight="1" x14ac:dyDescent="0.25">
      <c r="A29" s="6"/>
      <c r="B29" s="38" t="s">
        <v>12</v>
      </c>
      <c r="C29" s="39" t="s">
        <v>13</v>
      </c>
      <c r="D29" s="39" t="s">
        <v>14</v>
      </c>
      <c r="E29" s="38" t="s">
        <v>15</v>
      </c>
      <c r="F29" s="39" t="s">
        <v>16</v>
      </c>
      <c r="G29" s="38" t="s">
        <v>17</v>
      </c>
    </row>
    <row r="30" spans="1:7" ht="15" x14ac:dyDescent="0.25">
      <c r="A30" s="6"/>
      <c r="B30" s="40"/>
      <c r="C30" s="41"/>
      <c r="D30" s="41"/>
      <c r="E30" s="41"/>
      <c r="F30" s="40"/>
      <c r="G30" s="40"/>
    </row>
    <row r="31" spans="1:7" ht="12" customHeight="1" x14ac:dyDescent="0.25">
      <c r="A31" s="6"/>
      <c r="B31" s="42" t="s">
        <v>21</v>
      </c>
      <c r="C31" s="43"/>
      <c r="D31" s="43"/>
      <c r="E31" s="43"/>
      <c r="F31" s="44"/>
      <c r="G31" s="44"/>
    </row>
    <row r="32" spans="1:7" ht="12" customHeight="1" x14ac:dyDescent="0.25">
      <c r="A32" s="4"/>
      <c r="B32" s="45"/>
      <c r="C32" s="46"/>
      <c r="D32" s="46"/>
      <c r="E32" s="46"/>
      <c r="F32" s="47"/>
      <c r="G32" s="47"/>
    </row>
    <row r="33" spans="1:11" ht="12" customHeight="1" x14ac:dyDescent="0.25">
      <c r="A33" s="6"/>
      <c r="B33" s="34" t="s">
        <v>22</v>
      </c>
      <c r="C33" s="35"/>
      <c r="D33" s="36"/>
      <c r="E33" s="36"/>
      <c r="F33" s="37"/>
      <c r="G33" s="37"/>
    </row>
    <row r="34" spans="1:11" ht="25.5" customHeight="1" x14ac:dyDescent="0.25">
      <c r="A34" s="6"/>
      <c r="B34" s="48" t="s">
        <v>12</v>
      </c>
      <c r="C34" s="48" t="s">
        <v>13</v>
      </c>
      <c r="D34" s="48" t="s">
        <v>14</v>
      </c>
      <c r="E34" s="48" t="s">
        <v>15</v>
      </c>
      <c r="F34" s="49" t="s">
        <v>16</v>
      </c>
      <c r="G34" s="48" t="s">
        <v>17</v>
      </c>
    </row>
    <row r="35" spans="1:11" ht="12.75" customHeight="1" x14ac:dyDescent="0.25">
      <c r="A35" s="17"/>
      <c r="B35" s="28"/>
      <c r="C35" s="26"/>
      <c r="D35" s="27"/>
      <c r="E35" s="10"/>
      <c r="F35" s="13"/>
      <c r="G35" s="13"/>
    </row>
    <row r="36" spans="1:11" ht="25.5" hidden="1" customHeight="1" x14ac:dyDescent="0.25">
      <c r="A36" s="17"/>
      <c r="B36" s="28"/>
      <c r="C36" s="26"/>
      <c r="D36" s="27"/>
      <c r="E36" s="10"/>
      <c r="F36" s="13"/>
      <c r="G36" s="13"/>
    </row>
    <row r="37" spans="1:11" ht="12.75" customHeight="1" x14ac:dyDescent="0.25">
      <c r="A37" s="6"/>
      <c r="B37" s="42" t="s">
        <v>24</v>
      </c>
      <c r="C37" s="43"/>
      <c r="D37" s="43"/>
      <c r="E37" s="43"/>
      <c r="F37" s="44"/>
      <c r="G37" s="50"/>
    </row>
    <row r="38" spans="1:11" ht="12" customHeight="1" x14ac:dyDescent="0.25">
      <c r="A38" s="4"/>
      <c r="B38" s="45"/>
      <c r="C38" s="46"/>
      <c r="D38" s="46"/>
      <c r="E38" s="46"/>
      <c r="F38" s="47"/>
      <c r="G38" s="47"/>
    </row>
    <row r="39" spans="1:11" ht="12" customHeight="1" x14ac:dyDescent="0.25">
      <c r="A39" s="6"/>
      <c r="B39" s="34" t="s">
        <v>25</v>
      </c>
      <c r="C39" s="35"/>
      <c r="D39" s="36"/>
      <c r="E39" s="36"/>
      <c r="F39" s="37"/>
      <c r="G39" s="37"/>
    </row>
    <row r="40" spans="1:11" ht="33" customHeight="1" x14ac:dyDescent="0.25">
      <c r="A40" s="6"/>
      <c r="B40" s="49" t="s">
        <v>26</v>
      </c>
      <c r="C40" s="49" t="s">
        <v>27</v>
      </c>
      <c r="D40" s="49" t="s">
        <v>28</v>
      </c>
      <c r="E40" s="49" t="s">
        <v>15</v>
      </c>
      <c r="F40" s="49" t="s">
        <v>16</v>
      </c>
      <c r="G40" s="49" t="s">
        <v>17</v>
      </c>
      <c r="K40" s="2"/>
    </row>
    <row r="41" spans="1:11" ht="12.75" customHeight="1" x14ac:dyDescent="0.25">
      <c r="A41" s="17"/>
      <c r="B41" s="52" t="s">
        <v>71</v>
      </c>
      <c r="C41" s="53"/>
      <c r="D41" s="12"/>
      <c r="E41" s="53"/>
      <c r="F41" s="8"/>
      <c r="G41" s="8"/>
    </row>
    <row r="42" spans="1:11" ht="12.75" customHeight="1" x14ac:dyDescent="0.25">
      <c r="A42" s="17"/>
      <c r="B42" s="11" t="s">
        <v>86</v>
      </c>
      <c r="C42" s="51" t="s">
        <v>29</v>
      </c>
      <c r="D42" s="129">
        <v>50</v>
      </c>
      <c r="E42" s="9" t="s">
        <v>70</v>
      </c>
      <c r="F42" s="130">
        <v>1280</v>
      </c>
      <c r="G42" s="130">
        <f>(D42*F42)</f>
        <v>64000</v>
      </c>
    </row>
    <row r="43" spans="1:11" ht="12.75" customHeight="1" x14ac:dyDescent="0.25">
      <c r="A43" s="17"/>
      <c r="B43" s="11" t="s">
        <v>61</v>
      </c>
      <c r="C43" s="51" t="s">
        <v>30</v>
      </c>
      <c r="D43" s="129">
        <v>50</v>
      </c>
      <c r="E43" s="9" t="s">
        <v>70</v>
      </c>
      <c r="F43" s="130">
        <v>1200</v>
      </c>
      <c r="G43" s="130">
        <f>(D43*F43)</f>
        <v>60000</v>
      </c>
    </row>
    <row r="44" spans="1:11" ht="12.75" customHeight="1" x14ac:dyDescent="0.25">
      <c r="A44" s="17"/>
      <c r="B44" s="52" t="s">
        <v>62</v>
      </c>
      <c r="C44" s="53"/>
      <c r="D44" s="131"/>
      <c r="E44" s="131"/>
      <c r="F44" s="130"/>
      <c r="G44" s="130"/>
    </row>
    <row r="45" spans="1:11" ht="12.75" customHeight="1" x14ac:dyDescent="0.25">
      <c r="A45" s="17"/>
      <c r="B45" s="11" t="s">
        <v>63</v>
      </c>
      <c r="C45" s="51" t="s">
        <v>13</v>
      </c>
      <c r="D45" s="129">
        <v>80</v>
      </c>
      <c r="E45" s="9" t="s">
        <v>72</v>
      </c>
      <c r="F45" s="130">
        <v>1000</v>
      </c>
      <c r="G45" s="130">
        <f>(D45*F45)</f>
        <v>80000</v>
      </c>
    </row>
    <row r="46" spans="1:11" ht="12.75" customHeight="1" x14ac:dyDescent="0.25">
      <c r="A46" s="17"/>
      <c r="B46" s="11" t="s">
        <v>64</v>
      </c>
      <c r="C46" s="51" t="s">
        <v>65</v>
      </c>
      <c r="D46" s="129">
        <v>1</v>
      </c>
      <c r="E46" s="9" t="s">
        <v>70</v>
      </c>
      <c r="F46" s="130">
        <v>105000</v>
      </c>
      <c r="G46" s="130">
        <f>(D46*F46)</f>
        <v>105000</v>
      </c>
    </row>
    <row r="47" spans="1:11" ht="12.75" customHeight="1" x14ac:dyDescent="0.25">
      <c r="A47" s="17"/>
      <c r="B47" s="52" t="s">
        <v>66</v>
      </c>
      <c r="C47" s="53"/>
      <c r="D47" s="131"/>
      <c r="E47" s="131"/>
      <c r="F47" s="130"/>
      <c r="G47" s="130"/>
    </row>
    <row r="48" spans="1:11" ht="12.75" customHeight="1" x14ac:dyDescent="0.25">
      <c r="A48" s="17"/>
      <c r="B48" s="54" t="s">
        <v>67</v>
      </c>
      <c r="C48" s="55" t="s">
        <v>13</v>
      </c>
      <c r="D48" s="132">
        <v>8</v>
      </c>
      <c r="E48" s="132" t="s">
        <v>70</v>
      </c>
      <c r="F48" s="133">
        <v>980</v>
      </c>
      <c r="G48" s="133">
        <f>(D48*F48)</f>
        <v>7840</v>
      </c>
    </row>
    <row r="49" spans="1:7" ht="12.75" customHeight="1" x14ac:dyDescent="0.25">
      <c r="A49" s="17"/>
      <c r="B49" s="54" t="s">
        <v>68</v>
      </c>
      <c r="C49" s="55" t="s">
        <v>13</v>
      </c>
      <c r="D49" s="132">
        <v>8</v>
      </c>
      <c r="E49" s="132" t="s">
        <v>70</v>
      </c>
      <c r="F49" s="133">
        <v>1150</v>
      </c>
      <c r="G49" s="133">
        <f>(D49*F49)</f>
        <v>9200</v>
      </c>
    </row>
    <row r="50" spans="1:7" ht="12.75" customHeight="1" x14ac:dyDescent="0.25">
      <c r="A50" s="17"/>
      <c r="B50" s="56" t="s">
        <v>69</v>
      </c>
      <c r="C50" s="57" t="s">
        <v>13</v>
      </c>
      <c r="D50" s="134">
        <v>8</v>
      </c>
      <c r="E50" s="135" t="s">
        <v>73</v>
      </c>
      <c r="F50" s="136">
        <v>760</v>
      </c>
      <c r="G50" s="136">
        <f>(D50*F50)</f>
        <v>6080</v>
      </c>
    </row>
    <row r="51" spans="1:7" ht="12.75" customHeight="1" x14ac:dyDescent="0.25">
      <c r="A51" s="6"/>
      <c r="B51" s="42" t="s">
        <v>31</v>
      </c>
      <c r="C51" s="43"/>
      <c r="D51" s="137"/>
      <c r="E51" s="137"/>
      <c r="F51" s="137"/>
      <c r="G51" s="138">
        <f>SUM(G41:G50)</f>
        <v>332120</v>
      </c>
    </row>
    <row r="52" spans="1:7" ht="12" customHeight="1" x14ac:dyDescent="0.25">
      <c r="A52" s="4"/>
      <c r="B52" s="45"/>
      <c r="C52" s="46"/>
      <c r="D52" s="46"/>
      <c r="E52" s="58"/>
      <c r="F52" s="47"/>
      <c r="G52" s="47"/>
    </row>
    <row r="53" spans="1:7" ht="12" customHeight="1" x14ac:dyDescent="0.25">
      <c r="A53" s="6"/>
      <c r="B53" s="34" t="s">
        <v>32</v>
      </c>
      <c r="C53" s="35"/>
      <c r="D53" s="36"/>
      <c r="E53" s="36"/>
      <c r="F53" s="37"/>
      <c r="G53" s="37"/>
    </row>
    <row r="54" spans="1:7" ht="39" customHeight="1" x14ac:dyDescent="0.25">
      <c r="A54" s="6"/>
      <c r="B54" s="48" t="s">
        <v>33</v>
      </c>
      <c r="C54" s="49" t="s">
        <v>27</v>
      </c>
      <c r="D54" s="49" t="s">
        <v>28</v>
      </c>
      <c r="E54" s="48" t="s">
        <v>15</v>
      </c>
      <c r="F54" s="49" t="s">
        <v>16</v>
      </c>
      <c r="G54" s="48" t="s">
        <v>17</v>
      </c>
    </row>
    <row r="55" spans="1:7" ht="15" x14ac:dyDescent="0.25">
      <c r="A55" s="17"/>
      <c r="B55" s="28" t="s">
        <v>82</v>
      </c>
      <c r="C55" s="51" t="s">
        <v>83</v>
      </c>
      <c r="D55" s="130">
        <v>1</v>
      </c>
      <c r="E55" s="10" t="s">
        <v>23</v>
      </c>
      <c r="F55" s="130">
        <v>30160</v>
      </c>
      <c r="G55" s="130">
        <f>(D55*F55)</f>
        <v>30160</v>
      </c>
    </row>
    <row r="56" spans="1:7" ht="13.5" customHeight="1" x14ac:dyDescent="0.25">
      <c r="A56" s="6"/>
      <c r="B56" s="59" t="s">
        <v>34</v>
      </c>
      <c r="C56" s="60"/>
      <c r="D56" s="139"/>
      <c r="E56" s="139"/>
      <c r="F56" s="139"/>
      <c r="G56" s="140">
        <f>SUM(G55)</f>
        <v>30160</v>
      </c>
    </row>
    <row r="57" spans="1:7" ht="12" customHeight="1" x14ac:dyDescent="0.25">
      <c r="A57" s="4"/>
      <c r="B57" s="61"/>
      <c r="C57" s="61"/>
      <c r="D57" s="61"/>
      <c r="E57" s="61"/>
      <c r="F57" s="62"/>
      <c r="G57" s="62"/>
    </row>
    <row r="58" spans="1:7" ht="15" x14ac:dyDescent="0.25">
      <c r="A58" s="63"/>
      <c r="B58" s="64" t="s">
        <v>35</v>
      </c>
      <c r="C58" s="65"/>
      <c r="D58" s="65"/>
      <c r="E58" s="65"/>
      <c r="F58" s="65"/>
      <c r="G58" s="112">
        <f>G26+G37+G51+G56</f>
        <v>432280</v>
      </c>
    </row>
    <row r="59" spans="1:7" ht="15" x14ac:dyDescent="0.25">
      <c r="A59" s="63"/>
      <c r="B59" s="66" t="s">
        <v>36</v>
      </c>
      <c r="C59" s="67"/>
      <c r="D59" s="67"/>
      <c r="E59" s="67"/>
      <c r="F59" s="67"/>
      <c r="G59" s="113">
        <f>G58*0.05</f>
        <v>21614</v>
      </c>
    </row>
    <row r="60" spans="1:7" ht="15" x14ac:dyDescent="0.25">
      <c r="A60" s="63"/>
      <c r="B60" s="68" t="s">
        <v>37</v>
      </c>
      <c r="C60" s="69"/>
      <c r="D60" s="69"/>
      <c r="E60" s="69"/>
      <c r="F60" s="69"/>
      <c r="G60" s="114">
        <f>G59+G58</f>
        <v>453894</v>
      </c>
    </row>
    <row r="61" spans="1:7" ht="15" x14ac:dyDescent="0.25">
      <c r="A61" s="63"/>
      <c r="B61" s="66" t="s">
        <v>38</v>
      </c>
      <c r="C61" s="67"/>
      <c r="D61" s="67"/>
      <c r="E61" s="67"/>
      <c r="F61" s="67"/>
      <c r="G61" s="113">
        <f>G12</f>
        <v>672000</v>
      </c>
    </row>
    <row r="62" spans="1:7" ht="15" x14ac:dyDescent="0.25">
      <c r="A62" s="63"/>
      <c r="B62" s="70" t="s">
        <v>39</v>
      </c>
      <c r="C62" s="71"/>
      <c r="D62" s="71"/>
      <c r="E62" s="71"/>
      <c r="F62" s="71"/>
      <c r="G62" s="119">
        <f>G61-G60</f>
        <v>218106</v>
      </c>
    </row>
    <row r="63" spans="1:7" ht="12" customHeight="1" x14ac:dyDescent="0.25">
      <c r="A63" s="63"/>
      <c r="B63" s="72" t="s">
        <v>87</v>
      </c>
      <c r="C63" s="73"/>
      <c r="D63" s="73"/>
      <c r="E63" s="73"/>
      <c r="F63" s="73"/>
      <c r="G63" s="74"/>
    </row>
    <row r="64" spans="1:7" ht="12.75" customHeight="1" thickBot="1" x14ac:dyDescent="0.3">
      <c r="A64" s="63"/>
      <c r="B64" s="75"/>
      <c r="C64" s="73"/>
      <c r="D64" s="73"/>
      <c r="E64" s="73"/>
      <c r="F64" s="73"/>
      <c r="G64" s="74"/>
    </row>
    <row r="65" spans="1:7" ht="12" customHeight="1" x14ac:dyDescent="0.25">
      <c r="A65" s="63"/>
      <c r="B65" s="76" t="s">
        <v>88</v>
      </c>
      <c r="C65" s="77"/>
      <c r="D65" s="77"/>
      <c r="E65" s="77"/>
      <c r="F65" s="78"/>
      <c r="G65" s="74"/>
    </row>
    <row r="66" spans="1:7" ht="15" x14ac:dyDescent="0.25">
      <c r="A66" s="63"/>
      <c r="B66" s="79" t="s">
        <v>40</v>
      </c>
      <c r="C66" s="80"/>
      <c r="D66" s="80"/>
      <c r="E66" s="80"/>
      <c r="F66" s="81"/>
      <c r="G66" s="74"/>
    </row>
    <row r="67" spans="1:7" ht="15" x14ac:dyDescent="0.25">
      <c r="A67" s="63"/>
      <c r="B67" s="79" t="s">
        <v>41</v>
      </c>
      <c r="C67" s="80"/>
      <c r="D67" s="80"/>
      <c r="E67" s="80"/>
      <c r="F67" s="81"/>
      <c r="G67" s="74"/>
    </row>
    <row r="68" spans="1:7" ht="15" x14ac:dyDescent="0.25">
      <c r="A68" s="63"/>
      <c r="B68" s="79" t="s">
        <v>42</v>
      </c>
      <c r="C68" s="80"/>
      <c r="D68" s="80"/>
      <c r="E68" s="80"/>
      <c r="F68" s="81"/>
      <c r="G68" s="74"/>
    </row>
    <row r="69" spans="1:7" ht="15" x14ac:dyDescent="0.25">
      <c r="A69" s="63"/>
      <c r="B69" s="79" t="s">
        <v>43</v>
      </c>
      <c r="C69" s="80"/>
      <c r="D69" s="80"/>
      <c r="E69" s="80"/>
      <c r="F69" s="81"/>
      <c r="G69" s="74"/>
    </row>
    <row r="70" spans="1:7" ht="15" x14ac:dyDescent="0.25">
      <c r="A70" s="63"/>
      <c r="B70" s="79" t="s">
        <v>44</v>
      </c>
      <c r="C70" s="80"/>
      <c r="D70" s="80"/>
      <c r="E70" s="80"/>
      <c r="F70" s="81"/>
      <c r="G70" s="74"/>
    </row>
    <row r="71" spans="1:7" ht="15.75" thickBot="1" x14ac:dyDescent="0.3">
      <c r="A71" s="63"/>
      <c r="B71" s="82" t="s">
        <v>45</v>
      </c>
      <c r="C71" s="83"/>
      <c r="D71" s="83"/>
      <c r="E71" s="83"/>
      <c r="F71" s="84"/>
      <c r="G71" s="74"/>
    </row>
    <row r="72" spans="1:7" ht="12.75" customHeight="1" x14ac:dyDescent="0.25">
      <c r="A72" s="63"/>
      <c r="B72" s="75"/>
      <c r="C72" s="80"/>
      <c r="D72" s="80"/>
      <c r="E72" s="80"/>
      <c r="F72" s="80"/>
      <c r="G72" s="74"/>
    </row>
    <row r="73" spans="1:7" ht="15" customHeight="1" thickBot="1" x14ac:dyDescent="0.3">
      <c r="A73" s="63"/>
      <c r="B73" s="141" t="s">
        <v>46</v>
      </c>
      <c r="C73" s="142"/>
      <c r="D73" s="85"/>
      <c r="E73" s="86"/>
      <c r="F73" s="86"/>
      <c r="G73" s="74"/>
    </row>
    <row r="74" spans="1:7" ht="15" x14ac:dyDescent="0.25">
      <c r="A74" s="63"/>
      <c r="B74" s="87" t="s">
        <v>33</v>
      </c>
      <c r="C74" s="88" t="s">
        <v>91</v>
      </c>
      <c r="D74" s="89" t="s">
        <v>47</v>
      </c>
      <c r="E74" s="86"/>
      <c r="F74" s="86"/>
      <c r="G74" s="74"/>
    </row>
    <row r="75" spans="1:7" ht="15" x14ac:dyDescent="0.25">
      <c r="A75" s="63"/>
      <c r="B75" s="90" t="s">
        <v>48</v>
      </c>
      <c r="C75" s="91">
        <v>70000</v>
      </c>
      <c r="D75" s="92">
        <f>(C75/C81)</f>
        <v>0.15422102957959347</v>
      </c>
      <c r="E75" s="86"/>
      <c r="F75" s="86"/>
      <c r="G75" s="74"/>
    </row>
    <row r="76" spans="1:7" ht="15" x14ac:dyDescent="0.25">
      <c r="A76" s="63"/>
      <c r="B76" s="90" t="s">
        <v>49</v>
      </c>
      <c r="C76" s="93">
        <v>0</v>
      </c>
      <c r="D76" s="92">
        <v>0</v>
      </c>
      <c r="E76" s="86"/>
      <c r="F76" s="86"/>
      <c r="G76" s="74"/>
    </row>
    <row r="77" spans="1:7" ht="15" x14ac:dyDescent="0.25">
      <c r="A77" s="63"/>
      <c r="B77" s="90" t="s">
        <v>50</v>
      </c>
      <c r="C77" s="91">
        <v>0</v>
      </c>
      <c r="D77" s="92">
        <f>(C77/C81)</f>
        <v>0</v>
      </c>
      <c r="E77" s="86"/>
      <c r="F77" s="86"/>
      <c r="G77" s="74"/>
    </row>
    <row r="78" spans="1:7" ht="15" x14ac:dyDescent="0.25">
      <c r="A78" s="63"/>
      <c r="B78" s="90" t="s">
        <v>26</v>
      </c>
      <c r="C78" s="91">
        <v>332120</v>
      </c>
      <c r="D78" s="92">
        <f>(C78/C81)</f>
        <v>0.73171269062820832</v>
      </c>
      <c r="E78" s="86"/>
      <c r="F78" s="86"/>
      <c r="G78" s="74"/>
    </row>
    <row r="79" spans="1:7" ht="15" x14ac:dyDescent="0.25">
      <c r="A79" s="63"/>
      <c r="B79" s="90" t="s">
        <v>51</v>
      </c>
      <c r="C79" s="94">
        <v>30160</v>
      </c>
      <c r="D79" s="92">
        <f>(C79/C81)</f>
        <v>6.6447232173150558E-2</v>
      </c>
      <c r="E79" s="95"/>
      <c r="F79" s="95"/>
      <c r="G79" s="74"/>
    </row>
    <row r="80" spans="1:7" ht="15" x14ac:dyDescent="0.25">
      <c r="A80" s="63"/>
      <c r="B80" s="90" t="s">
        <v>52</v>
      </c>
      <c r="C80" s="94">
        <v>21614</v>
      </c>
      <c r="D80" s="92">
        <f>(C80/C81)</f>
        <v>4.7619047619047616E-2</v>
      </c>
      <c r="E80" s="95"/>
      <c r="F80" s="95"/>
      <c r="G80" s="74"/>
    </row>
    <row r="81" spans="1:7" ht="15.75" thickBot="1" x14ac:dyDescent="0.3">
      <c r="A81" s="63"/>
      <c r="B81" s="96" t="s">
        <v>53</v>
      </c>
      <c r="C81" s="97">
        <f>SUM(C75:C80)</f>
        <v>453894</v>
      </c>
      <c r="D81" s="98">
        <f>SUM(D75:D80)</f>
        <v>1</v>
      </c>
      <c r="E81" s="95"/>
      <c r="F81" s="95"/>
      <c r="G81" s="74"/>
    </row>
    <row r="82" spans="1:7" ht="12" customHeight="1" x14ac:dyDescent="0.25">
      <c r="A82" s="63"/>
      <c r="B82" s="75"/>
      <c r="C82" s="73"/>
      <c r="D82" s="73"/>
      <c r="E82" s="73"/>
      <c r="F82" s="73"/>
      <c r="G82" s="74"/>
    </row>
    <row r="83" spans="1:7" ht="12.75" customHeight="1" x14ac:dyDescent="0.25">
      <c r="A83" s="63"/>
      <c r="B83" s="99"/>
      <c r="C83" s="73"/>
      <c r="D83" s="73"/>
      <c r="E83" s="73"/>
      <c r="F83" s="73"/>
      <c r="G83" s="74"/>
    </row>
    <row r="84" spans="1:7" ht="12" customHeight="1" thickBot="1" x14ac:dyDescent="0.3">
      <c r="A84" s="100"/>
      <c r="B84" s="101"/>
      <c r="C84" s="102" t="s">
        <v>95</v>
      </c>
      <c r="D84" s="103"/>
      <c r="E84" s="104"/>
      <c r="F84" s="105"/>
      <c r="G84" s="74"/>
    </row>
    <row r="85" spans="1:7" ht="15" x14ac:dyDescent="0.25">
      <c r="A85" s="63"/>
      <c r="B85" s="106" t="s">
        <v>96</v>
      </c>
      <c r="C85" s="107">
        <v>240</v>
      </c>
      <c r="D85" s="107">
        <v>280</v>
      </c>
      <c r="E85" s="108">
        <v>320</v>
      </c>
      <c r="F85" s="109"/>
      <c r="G85" s="110"/>
    </row>
    <row r="86" spans="1:7" ht="15.75" thickBot="1" x14ac:dyDescent="0.3">
      <c r="A86" s="63"/>
      <c r="B86" s="96" t="s">
        <v>97</v>
      </c>
      <c r="C86" s="97">
        <f>(G60/C85)</f>
        <v>1891.2249999999999</v>
      </c>
      <c r="D86" s="97">
        <f>(G60/D85)</f>
        <v>1621.05</v>
      </c>
      <c r="E86" s="111">
        <f>(G60/E85)</f>
        <v>1418.41875</v>
      </c>
      <c r="F86" s="109"/>
      <c r="G86" s="110"/>
    </row>
    <row r="87" spans="1:7" ht="15.6" customHeight="1" x14ac:dyDescent="0.25">
      <c r="A87" s="63"/>
      <c r="B87" s="72" t="s">
        <v>54</v>
      </c>
      <c r="C87" s="80"/>
      <c r="D87" s="80"/>
      <c r="E87" s="80"/>
      <c r="F87" s="80"/>
      <c r="G87" s="80"/>
    </row>
    <row r="88" spans="1:7" ht="11.25" customHeight="1" x14ac:dyDescent="0.3">
      <c r="B88" s="3"/>
      <c r="C88" s="3"/>
      <c r="D88" s="3"/>
      <c r="E88" s="3"/>
      <c r="F88" s="3"/>
      <c r="G88" s="3"/>
    </row>
    <row r="89" spans="1:7" ht="11.25" customHeight="1" x14ac:dyDescent="0.3">
      <c r="B89" s="3"/>
      <c r="C89" s="3"/>
      <c r="D89" s="3"/>
      <c r="E89" s="3"/>
      <c r="F89" s="3"/>
      <c r="G89" s="3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3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2022-01-31T20:14:45Z</cp:lastPrinted>
  <dcterms:created xsi:type="dcterms:W3CDTF">2020-11-27T12:49:26Z</dcterms:created>
  <dcterms:modified xsi:type="dcterms:W3CDTF">2022-06-29T16:20:29Z</dcterms:modified>
</cp:coreProperties>
</file>