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perez\DOCUMENTOS\Nora\deptofin\FICHAS 2022\LOLOL\"/>
    </mc:Choice>
  </mc:AlternateContent>
  <bookViews>
    <workbookView xWindow="0" yWindow="0" windowWidth="20325" windowHeight="9435"/>
  </bookViews>
  <sheets>
    <sheet name="Ovino" sheetId="1" r:id="rId1"/>
  </sheets>
  <definedNames>
    <definedName name="_xlnm.Print_Area" localSheetId="0">Ovino!$B$2:$G$90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0" i="1" l="1"/>
  <c r="G27" i="1"/>
  <c r="G45" i="1"/>
  <c r="G46" i="1"/>
  <c r="G47" i="1"/>
  <c r="G48" i="1"/>
  <c r="G49" i="1"/>
  <c r="G50" i="1"/>
  <c r="G51" i="1"/>
  <c r="G52" i="1"/>
  <c r="G53" i="1"/>
  <c r="G12" i="1"/>
  <c r="G54" i="1" l="1"/>
  <c r="D88" i="1"/>
  <c r="G37" i="1"/>
  <c r="G38" i="1"/>
  <c r="G39" i="1"/>
  <c r="G36" i="1"/>
  <c r="G44" i="1"/>
  <c r="G22" i="1"/>
  <c r="G23" i="1"/>
  <c r="G24" i="1"/>
  <c r="G25" i="1"/>
  <c r="G26" i="1"/>
  <c r="G21" i="1"/>
  <c r="C80" i="1" l="1"/>
  <c r="C81" i="1"/>
  <c r="C78" i="1"/>
  <c r="C82" i="1"/>
  <c r="C79" i="1" l="1"/>
  <c r="G64" i="1"/>
  <c r="G61" i="1" l="1"/>
  <c r="G62" i="1" s="1"/>
  <c r="C83" i="1" s="1"/>
  <c r="G63" i="1" l="1"/>
  <c r="D89" i="1" s="1"/>
  <c r="C84" i="1"/>
  <c r="D78" i="1" s="1"/>
  <c r="C89" i="1" l="1"/>
  <c r="E89" i="1"/>
  <c r="G65" i="1"/>
  <c r="D83" i="1"/>
  <c r="D81" i="1"/>
  <c r="D82" i="1"/>
  <c r="D80" i="1"/>
  <c r="D84" i="1" l="1"/>
</calcChain>
</file>

<file path=xl/sharedStrings.xml><?xml version="1.0" encoding="utf-8"?>
<sst xmlns="http://schemas.openxmlformats.org/spreadsheetml/2006/main" count="161" uniqueCount="111">
  <si>
    <t>RUBRO O CULTIVO</t>
  </si>
  <si>
    <t>FECHA ESTIMADA  PRECIO VENTA</t>
  </si>
  <si>
    <t>INGRESO ESPERADO, con IVA ($)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</si>
  <si>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</si>
  <si>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</si>
  <si>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</si>
  <si>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</si>
  <si>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</si>
  <si>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</si>
  <si>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</si>
  <si>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</si>
  <si>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</si>
  <si>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</si>
  <si>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</si>
  <si>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</si>
  <si>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</si>
  <si>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</si>
  <si>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</si>
  <si>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</si>
  <si>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</si>
  <si>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</si>
  <si>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</si>
  <si>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</si>
  <si>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</si>
  <si>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</si>
  <si>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</si>
  <si>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</si>
  <si>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</si>
  <si>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</si>
  <si>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</si>
  <si>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</si>
  <si>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</si>
  <si>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</si>
  <si>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</si>
  <si>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</si>
  <si>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</si>
  <si>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</si>
  <si>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</si>
  <si>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</si>
  <si>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</si>
  <si>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</si>
  <si>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</si>
  <si>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</si>
  <si>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</si>
  <si>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</si>
  <si>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</si>
  <si>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</si>
  <si>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</si>
  <si>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</si>
  <si>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</si>
  <si>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</si>
  <si>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</si>
  <si>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</si>
  <si>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</si>
  <si>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 xml:space="preserve"> </t>
  </si>
  <si>
    <t>Urea</t>
  </si>
  <si>
    <t>Rastraje</t>
  </si>
  <si>
    <t>RENDIMIENTO (Unidades/ha)</t>
  </si>
  <si>
    <t>PRECIO ESPERADO ($/Unidades)</t>
  </si>
  <si>
    <t>Rendimiento  (Unidades/hà)</t>
  </si>
  <si>
    <t>Costo unitario ($/ Unidades) (*)</t>
  </si>
  <si>
    <t>ESCENARIOS COSTO UNITARIO  ($/unidades)</t>
  </si>
  <si>
    <t>Ovinos</t>
  </si>
  <si>
    <t>RAZA</t>
  </si>
  <si>
    <t>Suffolk Down</t>
  </si>
  <si>
    <t>NIVEL TECNOLOGICO</t>
  </si>
  <si>
    <t>Medio</t>
  </si>
  <si>
    <t>REGION</t>
  </si>
  <si>
    <t>Lib. B. O'Higgins</t>
  </si>
  <si>
    <t>AREA</t>
  </si>
  <si>
    <t>Lolol</t>
  </si>
  <si>
    <t>Lolol - Pumanque - Paredones</t>
  </si>
  <si>
    <t>Mercado local</t>
  </si>
  <si>
    <t>Sequía, alimentación</t>
  </si>
  <si>
    <t>Manejo sanitario de otoño</t>
  </si>
  <si>
    <t>Marzo-Abril</t>
  </si>
  <si>
    <t>Manejo sanitario de primavera</t>
  </si>
  <si>
    <t>Agosto -Sept</t>
  </si>
  <si>
    <t>Suplementación  alimenticia de invierno</t>
  </si>
  <si>
    <t>Anual</t>
  </si>
  <si>
    <t>Identificación de animales</t>
  </si>
  <si>
    <t>Diciembre</t>
  </si>
  <si>
    <t>Manejo de encaste</t>
  </si>
  <si>
    <t>Febrero-Marzo</t>
  </si>
  <si>
    <t>Esquila</t>
  </si>
  <si>
    <t>Noviembre</t>
  </si>
  <si>
    <t>Aradura (cincel)</t>
  </si>
  <si>
    <t>Mayo</t>
  </si>
  <si>
    <t>Siembra al voleo (trompo abonador)</t>
  </si>
  <si>
    <t>Fertilización (trompo abonador)</t>
  </si>
  <si>
    <t>Vacuna clostridial</t>
  </si>
  <si>
    <t>Frasco  500 cc</t>
  </si>
  <si>
    <t>Semestral</t>
  </si>
  <si>
    <t>Ivermectina</t>
  </si>
  <si>
    <t>Frasco 250 cc</t>
  </si>
  <si>
    <t>Invierno</t>
  </si>
  <si>
    <t>Antiparasitario oral</t>
  </si>
  <si>
    <t>Frasco lt</t>
  </si>
  <si>
    <t>Primavera</t>
  </si>
  <si>
    <t>Medicamentos de emergencia</t>
  </si>
  <si>
    <t>Frasco</t>
  </si>
  <si>
    <t>Heno</t>
  </si>
  <si>
    <t>Fardo</t>
  </si>
  <si>
    <t>Abril-Agosto</t>
  </si>
  <si>
    <t>Concentrados</t>
  </si>
  <si>
    <t>Kg</t>
  </si>
  <si>
    <t>Semilla avena forrajera certificada</t>
  </si>
  <si>
    <t>kg.</t>
  </si>
  <si>
    <t>Superfostato Triple</t>
  </si>
  <si>
    <t>Muriato de Potasio</t>
  </si>
  <si>
    <t>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</si>
</sst>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 * #,##0.00_ ;_ * \-#,##0.00_ ;_ * &quot;-&quot;??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 * #,##0.0_ ;_ * \-#,##0.0_ ;_ * &quot;-&quot;??_ ;_ @_ "/>
    <numFmt numFmtId="167" formatCode="_-* #,##0.00_-;\-* #,##0.00_-;_-* &quot;-&quot;??_-;_-@_-"/>
  </numFmts>
  <fonts count="19">
    <font>
      <sz val="11"/>
      <color indexed="8"/>
      <name val="Calibri"/>
    </font>
    <font>
      <sz val="11"/>
      <color theme="1"/>
      <name val="Helvetica Neue"/>
      <family val="2"/>
      <scheme val="minor"/>
    </font>
    <font>
      <b/>
      <sz val="9"/>
      <color indexed="9"/>
      <name val="Calibri"/>
      <family val="2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b/>
      <sz val="9"/>
      <color indexed="8"/>
      <name val="Calibri"/>
      <family val="2"/>
    </font>
    <font>
      <sz val="10"/>
      <name val="Arial"/>
      <family val="2"/>
    </font>
    <font>
      <b/>
      <sz val="8"/>
      <color indexed="8"/>
      <name val="Arial Narrow"/>
      <family val="2"/>
    </font>
    <font>
      <sz val="11"/>
      <color indexed="8"/>
      <name val="Calibri"/>
      <family val="2"/>
    </font>
    <font>
      <b/>
      <sz val="8"/>
      <color indexed="9"/>
      <name val="Arial Narrow"/>
      <family val="2"/>
    </font>
    <font>
      <sz val="8"/>
      <name val="Arial Narrow"/>
      <family val="2"/>
    </font>
    <font>
      <b/>
      <i/>
      <sz val="8"/>
      <color indexed="9"/>
      <name val="Arial Narrow"/>
      <family val="2"/>
    </font>
    <font>
      <b/>
      <sz val="8"/>
      <color indexed="15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indexed="9"/>
        <bgColor indexed="64"/>
      </patternFill>
    </fill>
  </fills>
  <borders count="60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</borders>
  <cellStyleXfs count="8">
    <xf numFmtId="0" fontId="0" fillId="0" borderId="0" applyNumberFormat="0" applyFill="0" applyBorder="0" applyProtection="0"/>
    <xf numFmtId="0" fontId="12" fillId="0" borderId="20"/>
    <xf numFmtId="43" fontId="14" fillId="0" borderId="0" applyFont="0" applyFill="0" applyBorder="0" applyAlignment="0" applyProtection="0"/>
    <xf numFmtId="0" fontId="1" fillId="0" borderId="20"/>
    <xf numFmtId="43" fontId="12" fillId="0" borderId="20" applyFont="0" applyFill="0" applyBorder="0" applyAlignment="0" applyProtection="0"/>
    <xf numFmtId="166" fontId="12" fillId="0" borderId="20" applyFont="0" applyFill="0" applyBorder="0" applyAlignment="0" applyProtection="0"/>
    <xf numFmtId="167" fontId="14" fillId="0" borderId="20" applyFont="0" applyFill="0" applyBorder="0" applyAlignment="0" applyProtection="0"/>
    <xf numFmtId="167" fontId="12" fillId="0" borderId="20" applyFont="0" applyFill="0" applyBorder="0" applyAlignment="0" applyProtection="0"/>
  </cellStyleXfs>
  <cellXfs count="182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49" fontId="3" fillId="2" borderId="6" xfId="0" applyNumberFormat="1" applyFont="1" applyFill="1" applyBorder="1" applyAlignment="1">
      <alignment horizontal="right"/>
    </xf>
    <xf numFmtId="0" fontId="0" fillId="2" borderId="10" xfId="0" applyFont="1" applyFill="1" applyBorder="1" applyAlignment="1"/>
    <xf numFmtId="49" fontId="4" fillId="3" borderId="6" xfId="0" applyNumberFormat="1" applyFont="1" applyFill="1" applyBorder="1" applyAlignment="1">
      <alignment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vertical="center"/>
    </xf>
    <xf numFmtId="49" fontId="4" fillId="3" borderId="15" xfId="0" applyNumberFormat="1" applyFont="1" applyFill="1" applyBorder="1" applyAlignment="1">
      <alignment vertical="center"/>
    </xf>
    <xf numFmtId="0" fontId="4" fillId="3" borderId="15" xfId="0" applyFont="1" applyFill="1" applyBorder="1" applyAlignment="1">
      <alignment horizontal="center" vertical="center"/>
    </xf>
    <xf numFmtId="0" fontId="10" fillId="6" borderId="20" xfId="0" applyFont="1" applyFill="1" applyBorder="1" applyAlignment="1"/>
    <xf numFmtId="0" fontId="5" fillId="6" borderId="20" xfId="0" applyFont="1" applyFill="1" applyBorder="1" applyAlignment="1">
      <alignment vertical="center"/>
    </xf>
    <xf numFmtId="0" fontId="10" fillId="2" borderId="20" xfId="0" applyFont="1" applyFill="1" applyBorder="1" applyAlignment="1"/>
    <xf numFmtId="0" fontId="0" fillId="2" borderId="22" xfId="0" applyFont="1" applyFill="1" applyBorder="1" applyAlignment="1"/>
    <xf numFmtId="49" fontId="0" fillId="2" borderId="20" xfId="0" applyNumberFormat="1" applyFont="1" applyFill="1" applyBorder="1" applyAlignment="1">
      <alignment vertical="center"/>
    </xf>
    <xf numFmtId="0" fontId="5" fillId="2" borderId="20" xfId="0" applyFont="1" applyFill="1" applyBorder="1" applyAlignment="1">
      <alignment vertical="center"/>
    </xf>
    <xf numFmtId="0" fontId="0" fillId="2" borderId="20" xfId="0" applyFont="1" applyFill="1" applyBorder="1" applyAlignment="1">
      <alignment vertical="center"/>
    </xf>
    <xf numFmtId="0" fontId="10" fillId="2" borderId="20" xfId="0" applyFont="1" applyFill="1" applyBorder="1" applyAlignment="1">
      <alignment vertical="center"/>
    </xf>
    <xf numFmtId="49" fontId="10" fillId="2" borderId="20" xfId="0" applyNumberFormat="1" applyFont="1" applyFill="1" applyBorder="1" applyAlignment="1">
      <alignment vertical="center"/>
    </xf>
    <xf numFmtId="49" fontId="8" fillId="2" borderId="41" xfId="0" applyNumberFormat="1" applyFont="1" applyFill="1" applyBorder="1" applyAlignment="1">
      <alignment vertical="center"/>
    </xf>
    <xf numFmtId="0" fontId="10" fillId="2" borderId="42" xfId="0" applyFont="1" applyFill="1" applyBorder="1" applyAlignment="1"/>
    <xf numFmtId="0" fontId="10" fillId="2" borderId="43" xfId="0" applyFont="1" applyFill="1" applyBorder="1" applyAlignment="1"/>
    <xf numFmtId="49" fontId="10" fillId="2" borderId="44" xfId="0" applyNumberFormat="1" applyFont="1" applyFill="1" applyBorder="1" applyAlignment="1">
      <alignment vertical="center"/>
    </xf>
    <xf numFmtId="0" fontId="10" fillId="2" borderId="45" xfId="0" applyFont="1" applyFill="1" applyBorder="1" applyAlignment="1"/>
    <xf numFmtId="49" fontId="10" fillId="2" borderId="46" xfId="0" applyNumberFormat="1" applyFont="1" applyFill="1" applyBorder="1" applyAlignment="1">
      <alignment vertical="center"/>
    </xf>
    <xf numFmtId="0" fontId="10" fillId="2" borderId="47" xfId="0" applyFont="1" applyFill="1" applyBorder="1" applyAlignment="1"/>
    <xf numFmtId="0" fontId="10" fillId="2" borderId="48" xfId="0" applyFont="1" applyFill="1" applyBorder="1" applyAlignment="1"/>
    <xf numFmtId="0" fontId="8" fillId="6" borderId="20" xfId="0" applyFont="1" applyFill="1" applyBorder="1" applyAlignment="1">
      <alignment vertical="center"/>
    </xf>
    <xf numFmtId="0" fontId="0" fillId="0" borderId="20" xfId="0" applyNumberFormat="1" applyFont="1" applyBorder="1" applyAlignment="1"/>
    <xf numFmtId="49" fontId="3" fillId="2" borderId="51" xfId="0" applyNumberFormat="1" applyFont="1" applyFill="1" applyBorder="1" applyAlignment="1">
      <alignment horizontal="center"/>
    </xf>
    <xf numFmtId="0" fontId="3" fillId="2" borderId="51" xfId="0" applyFont="1" applyFill="1" applyBorder="1" applyAlignment="1">
      <alignment horizontal="center"/>
    </xf>
    <xf numFmtId="3" fontId="3" fillId="2" borderId="51" xfId="0" applyNumberFormat="1" applyFont="1" applyFill="1" applyBorder="1" applyAlignment="1">
      <alignment horizontal="center"/>
    </xf>
    <xf numFmtId="0" fontId="0" fillId="2" borderId="1" xfId="0" applyFont="1" applyFill="1" applyBorder="1" applyAlignment="1">
      <alignment horizontal="right"/>
    </xf>
    <xf numFmtId="0" fontId="0" fillId="2" borderId="3" xfId="0" applyFont="1" applyFill="1" applyBorder="1" applyAlignment="1">
      <alignment horizontal="right"/>
    </xf>
    <xf numFmtId="164" fontId="2" fillId="2" borderId="20" xfId="0" applyNumberFormat="1" applyFont="1" applyFill="1" applyBorder="1" applyAlignment="1">
      <alignment horizontal="right" vertical="center"/>
    </xf>
    <xf numFmtId="164" fontId="11" fillId="2" borderId="20" xfId="0" applyNumberFormat="1" applyFont="1" applyFill="1" applyBorder="1" applyAlignment="1">
      <alignment horizontal="right" vertical="center"/>
    </xf>
    <xf numFmtId="0" fontId="10" fillId="2" borderId="20" xfId="0" applyFont="1" applyFill="1" applyBorder="1" applyAlignment="1">
      <alignment horizontal="right"/>
    </xf>
    <xf numFmtId="0" fontId="0" fillId="0" borderId="0" xfId="0" applyNumberFormat="1" applyFont="1" applyAlignment="1">
      <alignment horizontal="right"/>
    </xf>
    <xf numFmtId="3" fontId="0" fillId="0" borderId="0" xfId="0" applyNumberFormat="1" applyFont="1" applyAlignment="1"/>
    <xf numFmtId="3" fontId="3" fillId="2" borderId="6" xfId="0" applyNumberFormat="1" applyFont="1" applyFill="1" applyBorder="1" applyAlignment="1">
      <alignment horizontal="center" wrapText="1"/>
    </xf>
    <xf numFmtId="3" fontId="4" fillId="3" borderId="6" xfId="0" applyNumberFormat="1" applyFont="1" applyFill="1" applyBorder="1" applyAlignment="1">
      <alignment horizontal="center" vertical="center"/>
    </xf>
    <xf numFmtId="3" fontId="4" fillId="3" borderId="15" xfId="0" applyNumberFormat="1" applyFont="1" applyFill="1" applyBorder="1" applyAlignment="1">
      <alignment horizontal="center" vertical="center"/>
    </xf>
    <xf numFmtId="49" fontId="3" fillId="2" borderId="6" xfId="0" applyNumberFormat="1" applyFont="1" applyFill="1" applyBorder="1" applyAlignment="1"/>
    <xf numFmtId="0" fontId="3" fillId="2" borderId="6" xfId="0" applyFont="1" applyFill="1" applyBorder="1" applyAlignment="1"/>
    <xf numFmtId="49" fontId="15" fillId="3" borderId="5" xfId="0" applyNumberFormat="1" applyFont="1" applyFill="1" applyBorder="1" applyAlignment="1">
      <alignment vertical="center" wrapText="1"/>
    </xf>
    <xf numFmtId="0" fontId="3" fillId="2" borderId="7" xfId="0" applyFont="1" applyFill="1" applyBorder="1" applyAlignment="1"/>
    <xf numFmtId="0" fontId="3" fillId="0" borderId="58" xfId="3" applyFont="1" applyBorder="1" applyAlignment="1">
      <alignment vertical="center" wrapText="1"/>
    </xf>
    <xf numFmtId="0" fontId="3" fillId="9" borderId="58" xfId="3" applyFont="1" applyFill="1" applyBorder="1" applyAlignment="1">
      <alignment horizontal="right" vertical="center"/>
    </xf>
    <xf numFmtId="3" fontId="3" fillId="0" borderId="58" xfId="3" applyNumberFormat="1" applyFont="1" applyBorder="1" applyAlignment="1">
      <alignment vertical="center"/>
    </xf>
    <xf numFmtId="0" fontId="3" fillId="0" borderId="58" xfId="3" applyFont="1" applyBorder="1" applyAlignment="1">
      <alignment horizontal="right" vertical="center"/>
    </xf>
    <xf numFmtId="0" fontId="3" fillId="9" borderId="58" xfId="3" applyFont="1" applyFill="1" applyBorder="1" applyAlignment="1">
      <alignment horizontal="right" vertical="center" wrapText="1"/>
    </xf>
    <xf numFmtId="17" fontId="3" fillId="9" borderId="58" xfId="3" applyNumberFormat="1" applyFont="1" applyFill="1" applyBorder="1" applyAlignment="1">
      <alignment horizontal="right" vertical="center"/>
    </xf>
    <xf numFmtId="0" fontId="3" fillId="0" borderId="58" xfId="3" applyFont="1" applyBorder="1" applyAlignment="1">
      <alignment horizontal="right" vertical="center" wrapText="1"/>
    </xf>
    <xf numFmtId="0" fontId="3" fillId="2" borderId="8" xfId="0" applyFont="1" applyFill="1" applyBorder="1" applyAlignment="1">
      <alignment wrapText="1"/>
    </xf>
    <xf numFmtId="14" fontId="3" fillId="2" borderId="9" xfId="0" applyNumberFormat="1" applyFont="1" applyFill="1" applyBorder="1" applyAlignment="1"/>
    <xf numFmtId="0" fontId="3" fillId="2" borderId="3" xfId="0" applyFont="1" applyFill="1" applyBorder="1" applyAlignment="1"/>
    <xf numFmtId="0" fontId="3" fillId="2" borderId="9" xfId="0" applyFont="1" applyFill="1" applyBorder="1" applyAlignment="1"/>
    <xf numFmtId="0" fontId="3" fillId="2" borderId="9" xfId="0" applyFont="1" applyFill="1" applyBorder="1" applyAlignment="1">
      <alignment horizontal="right" wrapText="1"/>
    </xf>
    <xf numFmtId="0" fontId="3" fillId="2" borderId="11" xfId="0" applyFont="1" applyFill="1" applyBorder="1" applyAlignment="1"/>
    <xf numFmtId="0" fontId="3" fillId="2" borderId="12" xfId="0" applyFont="1" applyFill="1" applyBorder="1" applyAlignment="1">
      <alignment horizontal="left"/>
    </xf>
    <xf numFmtId="0" fontId="3" fillId="2" borderId="12" xfId="0" applyFont="1" applyFill="1" applyBorder="1" applyAlignment="1"/>
    <xf numFmtId="0" fontId="3" fillId="2" borderId="12" xfId="0" applyFont="1" applyFill="1" applyBorder="1" applyAlignment="1">
      <alignment horizontal="right"/>
    </xf>
    <xf numFmtId="49" fontId="15" fillId="5" borderId="13" xfId="0" applyNumberFormat="1" applyFont="1" applyFill="1" applyBorder="1" applyAlignment="1">
      <alignment vertical="center"/>
    </xf>
    <xf numFmtId="0" fontId="3" fillId="2" borderId="14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right" vertical="center"/>
    </xf>
    <xf numFmtId="49" fontId="15" fillId="3" borderId="6" xfId="0" applyNumberFormat="1" applyFont="1" applyFill="1" applyBorder="1" applyAlignment="1">
      <alignment horizontal="center" vertical="center" wrapText="1"/>
    </xf>
    <xf numFmtId="0" fontId="16" fillId="0" borderId="58" xfId="3" applyFont="1" applyFill="1" applyBorder="1" applyAlignment="1">
      <alignment horizontal="left"/>
    </xf>
    <xf numFmtId="0" fontId="3" fillId="0" borderId="58" xfId="3" applyFont="1" applyBorder="1" applyAlignment="1">
      <alignment horizontal="center"/>
    </xf>
    <xf numFmtId="0" fontId="16" fillId="0" borderId="58" xfId="3" applyFont="1" applyFill="1" applyBorder="1" applyAlignment="1">
      <alignment horizontal="center"/>
    </xf>
    <xf numFmtId="3" fontId="16" fillId="0" borderId="58" xfId="3" applyNumberFormat="1" applyFont="1" applyFill="1" applyBorder="1" applyAlignment="1">
      <alignment horizontal="center"/>
    </xf>
    <xf numFmtId="0" fontId="16" fillId="0" borderId="58" xfId="3" applyFont="1" applyFill="1" applyBorder="1" applyAlignment="1">
      <alignment horizontal="left" wrapText="1"/>
    </xf>
    <xf numFmtId="0" fontId="16" fillId="0" borderId="58" xfId="3" applyFont="1" applyFill="1" applyBorder="1"/>
    <xf numFmtId="3" fontId="16" fillId="0" borderId="58" xfId="4" applyNumberFormat="1" applyFont="1" applyFill="1" applyBorder="1" applyAlignment="1">
      <alignment horizontal="center"/>
    </xf>
    <xf numFmtId="3" fontId="3" fillId="2" borderId="12" xfId="0" applyNumberFormat="1" applyFont="1" applyFill="1" applyBorder="1" applyAlignment="1"/>
    <xf numFmtId="3" fontId="3" fillId="2" borderId="12" xfId="0" applyNumberFormat="1" applyFont="1" applyFill="1" applyBorder="1" applyAlignment="1">
      <alignment horizontal="right"/>
    </xf>
    <xf numFmtId="49" fontId="15" fillId="5" borderId="15" xfId="0" applyNumberFormat="1" applyFont="1" applyFill="1" applyBorder="1" applyAlignment="1">
      <alignment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right" vertical="center"/>
    </xf>
    <xf numFmtId="49" fontId="15" fillId="3" borderId="15" xfId="0" applyNumberFormat="1" applyFont="1" applyFill="1" applyBorder="1" applyAlignment="1">
      <alignment horizontal="center" vertical="center"/>
    </xf>
    <xf numFmtId="49" fontId="15" fillId="3" borderId="15" xfId="0" applyNumberFormat="1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vertical="center"/>
    </xf>
    <xf numFmtId="0" fontId="3" fillId="2" borderId="15" xfId="0" applyFont="1" applyFill="1" applyBorder="1" applyAlignment="1">
      <alignment horizontal="center" vertical="center"/>
    </xf>
    <xf numFmtId="3" fontId="3" fillId="2" borderId="15" xfId="0" applyNumberFormat="1" applyFont="1" applyFill="1" applyBorder="1" applyAlignment="1">
      <alignment vertical="center"/>
    </xf>
    <xf numFmtId="3" fontId="3" fillId="2" borderId="15" xfId="0" applyNumberFormat="1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vertical="center"/>
    </xf>
    <xf numFmtId="0" fontId="3" fillId="2" borderId="17" xfId="0" applyFont="1" applyFill="1" applyBorder="1" applyAlignment="1"/>
    <xf numFmtId="0" fontId="3" fillId="2" borderId="18" xfId="0" applyFont="1" applyFill="1" applyBorder="1" applyAlignment="1"/>
    <xf numFmtId="3" fontId="3" fillId="2" borderId="18" xfId="0" applyNumberFormat="1" applyFont="1" applyFill="1" applyBorder="1" applyAlignment="1"/>
    <xf numFmtId="3" fontId="3" fillId="2" borderId="18" xfId="0" applyNumberFormat="1" applyFont="1" applyFill="1" applyBorder="1" applyAlignment="1">
      <alignment horizontal="right"/>
    </xf>
    <xf numFmtId="49" fontId="15" fillId="3" borderId="13" xfId="0" applyNumberFormat="1" applyFont="1" applyFill="1" applyBorder="1" applyAlignment="1">
      <alignment horizontal="center" vertical="center"/>
    </xf>
    <xf numFmtId="49" fontId="15" fillId="3" borderId="13" xfId="0" applyNumberFormat="1" applyFont="1" applyFill="1" applyBorder="1" applyAlignment="1">
      <alignment horizontal="center" vertical="center" wrapText="1"/>
    </xf>
    <xf numFmtId="0" fontId="16" fillId="0" borderId="51" xfId="0" applyFont="1" applyFill="1" applyBorder="1"/>
    <xf numFmtId="0" fontId="16" fillId="0" borderId="51" xfId="0" applyFont="1" applyBorder="1" applyAlignment="1">
      <alignment horizontal="center"/>
    </xf>
    <xf numFmtId="0" fontId="16" fillId="0" borderId="51" xfId="5" applyNumberFormat="1" applyFont="1" applyFill="1" applyBorder="1" applyAlignment="1">
      <alignment horizontal="center"/>
    </xf>
    <xf numFmtId="0" fontId="16" fillId="0" borderId="51" xfId="0" applyFont="1" applyFill="1" applyBorder="1" applyAlignment="1">
      <alignment horizontal="center"/>
    </xf>
    <xf numFmtId="49" fontId="15" fillId="3" borderId="52" xfId="0" applyNumberFormat="1" applyFont="1" applyFill="1" applyBorder="1" applyAlignment="1">
      <alignment horizontal="center" vertical="center" wrapText="1"/>
    </xf>
    <xf numFmtId="49" fontId="15" fillId="3" borderId="52" xfId="0" applyNumberFormat="1" applyFont="1" applyFill="1" applyBorder="1" applyAlignment="1">
      <alignment horizontal="right" vertical="center" wrapText="1"/>
    </xf>
    <xf numFmtId="167" fontId="16" fillId="0" borderId="58" xfId="7" applyNumberFormat="1" applyFont="1" applyFill="1" applyBorder="1" applyAlignment="1">
      <alignment horizontal="center"/>
    </xf>
    <xf numFmtId="0" fontId="16" fillId="0" borderId="58" xfId="7" applyNumberFormat="1" applyFont="1" applyFill="1" applyBorder="1" applyAlignment="1">
      <alignment horizontal="center"/>
    </xf>
    <xf numFmtId="0" fontId="16" fillId="0" borderId="59" xfId="3" applyFont="1" applyFill="1" applyBorder="1" applyAlignment="1">
      <alignment horizontal="left"/>
    </xf>
    <xf numFmtId="167" fontId="16" fillId="0" borderId="59" xfId="7" applyNumberFormat="1" applyFont="1" applyFill="1" applyBorder="1" applyAlignment="1">
      <alignment horizontal="center"/>
    </xf>
    <xf numFmtId="0" fontId="16" fillId="0" borderId="59" xfId="7" applyNumberFormat="1" applyFont="1" applyFill="1" applyBorder="1" applyAlignment="1">
      <alignment horizontal="center"/>
    </xf>
    <xf numFmtId="3" fontId="16" fillId="0" borderId="59" xfId="3" applyNumberFormat="1" applyFont="1" applyFill="1" applyBorder="1" applyAlignment="1">
      <alignment horizontal="center"/>
    </xf>
    <xf numFmtId="0" fontId="3" fillId="0" borderId="51" xfId="0" applyFont="1" applyFill="1" applyBorder="1"/>
    <xf numFmtId="0" fontId="3" fillId="0" borderId="51" xfId="0" applyFont="1" applyFill="1" applyBorder="1" applyAlignment="1">
      <alignment horizontal="center"/>
    </xf>
    <xf numFmtId="0" fontId="3" fillId="0" borderId="51" xfId="0" applyFont="1" applyFill="1" applyBorder="1" applyAlignment="1">
      <alignment horizontal="center" wrapText="1"/>
    </xf>
    <xf numFmtId="49" fontId="4" fillId="3" borderId="51" xfId="0" applyNumberFormat="1" applyFont="1" applyFill="1" applyBorder="1" applyAlignment="1">
      <alignment vertical="center"/>
    </xf>
    <xf numFmtId="0" fontId="4" fillId="3" borderId="51" xfId="0" applyFont="1" applyFill="1" applyBorder="1" applyAlignment="1">
      <alignment horizontal="center" vertical="center"/>
    </xf>
    <xf numFmtId="0" fontId="4" fillId="3" borderId="51" xfId="0" applyFont="1" applyFill="1" applyBorder="1" applyAlignment="1">
      <alignment vertical="center"/>
    </xf>
    <xf numFmtId="3" fontId="4" fillId="3" borderId="51" xfId="0" applyNumberFormat="1" applyFont="1" applyFill="1" applyBorder="1" applyAlignment="1">
      <alignment horizontal="center" vertical="center"/>
    </xf>
    <xf numFmtId="0" fontId="3" fillId="2" borderId="53" xfId="0" applyFont="1" applyFill="1" applyBorder="1" applyAlignment="1"/>
    <xf numFmtId="0" fontId="3" fillId="2" borderId="54" xfId="0" applyFont="1" applyFill="1" applyBorder="1" applyAlignment="1"/>
    <xf numFmtId="0" fontId="3" fillId="2" borderId="54" xfId="0" applyFont="1" applyFill="1" applyBorder="1" applyAlignment="1">
      <alignment horizontal="center"/>
    </xf>
    <xf numFmtId="3" fontId="3" fillId="2" borderId="54" xfId="0" applyNumberFormat="1" applyFont="1" applyFill="1" applyBorder="1" applyAlignment="1"/>
    <xf numFmtId="3" fontId="3" fillId="2" borderId="54" xfId="0" applyNumberFormat="1" applyFont="1" applyFill="1" applyBorder="1" applyAlignment="1">
      <alignment horizontal="right"/>
    </xf>
    <xf numFmtId="49" fontId="15" fillId="3" borderId="52" xfId="0" applyNumberFormat="1" applyFont="1" applyFill="1" applyBorder="1" applyAlignment="1">
      <alignment horizontal="center" vertical="center"/>
    </xf>
    <xf numFmtId="0" fontId="3" fillId="2" borderId="51" xfId="0" applyFont="1" applyFill="1" applyBorder="1" applyAlignment="1"/>
    <xf numFmtId="49" fontId="4" fillId="3" borderId="19" xfId="0" applyNumberFormat="1" applyFont="1" applyFill="1" applyBorder="1" applyAlignment="1">
      <alignment vertical="center"/>
    </xf>
    <xf numFmtId="0" fontId="4" fillId="3" borderId="19" xfId="0" applyFont="1" applyFill="1" applyBorder="1" applyAlignment="1">
      <alignment horizontal="center" vertical="center"/>
    </xf>
    <xf numFmtId="0" fontId="4" fillId="3" borderId="19" xfId="0" applyFont="1" applyFill="1" applyBorder="1" applyAlignment="1">
      <alignment horizontal="right" vertical="center"/>
    </xf>
    <xf numFmtId="0" fontId="4" fillId="3" borderId="19" xfId="0" applyFont="1" applyFill="1" applyBorder="1" applyAlignment="1">
      <alignment vertical="center"/>
    </xf>
    <xf numFmtId="3" fontId="4" fillId="3" borderId="19" xfId="0" applyNumberFormat="1" applyFont="1" applyFill="1" applyBorder="1" applyAlignment="1">
      <alignment horizontal="center" vertical="center"/>
    </xf>
    <xf numFmtId="0" fontId="3" fillId="2" borderId="23" xfId="0" applyFont="1" applyFill="1" applyBorder="1" applyAlignment="1"/>
    <xf numFmtId="3" fontId="3" fillId="2" borderId="23" xfId="0" applyNumberFormat="1" applyFont="1" applyFill="1" applyBorder="1" applyAlignment="1"/>
    <xf numFmtId="3" fontId="3" fillId="2" borderId="23" xfId="0" applyNumberFormat="1" applyFont="1" applyFill="1" applyBorder="1" applyAlignment="1">
      <alignment horizontal="right"/>
    </xf>
    <xf numFmtId="49" fontId="15" fillId="5" borderId="24" xfId="0" applyNumberFormat="1" applyFont="1" applyFill="1" applyBorder="1" applyAlignment="1">
      <alignment vertical="center"/>
    </xf>
    <xf numFmtId="0" fontId="15" fillId="5" borderId="25" xfId="0" applyFont="1" applyFill="1" applyBorder="1" applyAlignment="1">
      <alignment vertical="center"/>
    </xf>
    <xf numFmtId="164" fontId="15" fillId="5" borderId="26" xfId="0" applyNumberFormat="1" applyFont="1" applyFill="1" applyBorder="1" applyAlignment="1">
      <alignment vertical="center"/>
    </xf>
    <xf numFmtId="49" fontId="15" fillId="3" borderId="27" xfId="0" applyNumberFormat="1" applyFont="1" applyFill="1" applyBorder="1" applyAlignment="1">
      <alignment vertical="center"/>
    </xf>
    <xf numFmtId="0" fontId="15" fillId="3" borderId="15" xfId="0" applyFont="1" applyFill="1" applyBorder="1" applyAlignment="1">
      <alignment vertical="center"/>
    </xf>
    <xf numFmtId="164" fontId="15" fillId="3" borderId="28" xfId="0" applyNumberFormat="1" applyFont="1" applyFill="1" applyBorder="1" applyAlignment="1">
      <alignment vertical="center"/>
    </xf>
    <xf numFmtId="49" fontId="15" fillId="5" borderId="27" xfId="0" applyNumberFormat="1" applyFont="1" applyFill="1" applyBorder="1" applyAlignment="1">
      <alignment vertical="center"/>
    </xf>
    <xf numFmtId="0" fontId="15" fillId="5" borderId="15" xfId="0" applyFont="1" applyFill="1" applyBorder="1" applyAlignment="1">
      <alignment vertical="center"/>
    </xf>
    <xf numFmtId="164" fontId="15" fillId="5" borderId="28" xfId="0" applyNumberFormat="1" applyFont="1" applyFill="1" applyBorder="1" applyAlignment="1">
      <alignment vertical="center"/>
    </xf>
    <xf numFmtId="49" fontId="15" fillId="5" borderId="29" xfId="0" applyNumberFormat="1" applyFont="1" applyFill="1" applyBorder="1" applyAlignment="1">
      <alignment vertical="center"/>
    </xf>
    <xf numFmtId="0" fontId="15" fillId="5" borderId="30" xfId="0" applyFont="1" applyFill="1" applyBorder="1" applyAlignment="1">
      <alignment vertical="center"/>
    </xf>
    <xf numFmtId="0" fontId="4" fillId="2" borderId="20" xfId="0" applyFont="1" applyFill="1" applyBorder="1" applyAlignment="1">
      <alignment vertical="center"/>
    </xf>
    <xf numFmtId="0" fontId="3" fillId="8" borderId="40" xfId="0" applyFont="1" applyFill="1" applyBorder="1" applyAlignment="1"/>
    <xf numFmtId="0" fontId="3" fillId="6" borderId="20" xfId="0" applyFont="1" applyFill="1" applyBorder="1" applyAlignment="1"/>
    <xf numFmtId="49" fontId="13" fillId="7" borderId="31" xfId="0" applyNumberFormat="1" applyFont="1" applyFill="1" applyBorder="1" applyAlignment="1">
      <alignment vertical="center"/>
    </xf>
    <xf numFmtId="49" fontId="13" fillId="7" borderId="21" xfId="0" applyNumberFormat="1" applyFont="1" applyFill="1" applyBorder="1" applyAlignment="1">
      <alignment horizontal="center" vertical="center"/>
    </xf>
    <xf numFmtId="49" fontId="3" fillId="7" borderId="32" xfId="0" applyNumberFormat="1" applyFont="1" applyFill="1" applyBorder="1" applyAlignment="1">
      <alignment horizontal="center"/>
    </xf>
    <xf numFmtId="49" fontId="13" fillId="2" borderId="33" xfId="0" applyNumberFormat="1" applyFont="1" applyFill="1" applyBorder="1" applyAlignment="1">
      <alignment vertical="center"/>
    </xf>
    <xf numFmtId="3" fontId="13" fillId="2" borderId="6" xfId="0" applyNumberFormat="1" applyFont="1" applyFill="1" applyBorder="1" applyAlignment="1">
      <alignment vertical="center"/>
    </xf>
    <xf numFmtId="9" fontId="3" fillId="2" borderId="34" xfId="0" applyNumberFormat="1" applyFont="1" applyFill="1" applyBorder="1" applyAlignment="1"/>
    <xf numFmtId="165" fontId="13" fillId="2" borderId="6" xfId="0" applyNumberFormat="1" applyFont="1" applyFill="1" applyBorder="1" applyAlignment="1">
      <alignment vertical="center"/>
    </xf>
    <xf numFmtId="0" fontId="15" fillId="6" borderId="20" xfId="0" applyFont="1" applyFill="1" applyBorder="1" applyAlignment="1">
      <alignment vertical="center"/>
    </xf>
    <xf numFmtId="49" fontId="13" fillId="7" borderId="35" xfId="0" applyNumberFormat="1" applyFont="1" applyFill="1" applyBorder="1" applyAlignment="1">
      <alignment vertical="center"/>
    </xf>
    <xf numFmtId="165" fontId="13" fillId="7" borderId="36" xfId="0" applyNumberFormat="1" applyFont="1" applyFill="1" applyBorder="1" applyAlignment="1">
      <alignment vertical="center"/>
    </xf>
    <xf numFmtId="9" fontId="13" fillId="7" borderId="37" xfId="0" applyNumberFormat="1" applyFont="1" applyFill="1" applyBorder="1" applyAlignment="1">
      <alignment vertical="center"/>
    </xf>
    <xf numFmtId="0" fontId="3" fillId="2" borderId="20" xfId="0" applyFont="1" applyFill="1" applyBorder="1" applyAlignment="1">
      <alignment vertical="center"/>
    </xf>
    <xf numFmtId="0" fontId="15" fillId="2" borderId="20" xfId="0" applyFont="1" applyFill="1" applyBorder="1" applyAlignment="1">
      <alignment vertical="center"/>
    </xf>
    <xf numFmtId="49" fontId="13" fillId="7" borderId="49" xfId="0" applyNumberFormat="1" applyFont="1" applyFill="1" applyBorder="1" applyAlignment="1">
      <alignment vertical="center"/>
    </xf>
    <xf numFmtId="3" fontId="13" fillId="7" borderId="50" xfId="0" applyNumberFormat="1" applyFont="1" applyFill="1" applyBorder="1" applyAlignment="1">
      <alignment vertical="center"/>
    </xf>
    <xf numFmtId="165" fontId="13" fillId="7" borderId="37" xfId="0" applyNumberFormat="1" applyFont="1" applyFill="1" applyBorder="1" applyAlignment="1">
      <alignment vertical="center"/>
    </xf>
    <xf numFmtId="3" fontId="16" fillId="0" borderId="58" xfId="3" applyNumberFormat="1" applyFont="1" applyFill="1" applyBorder="1" applyAlignment="1">
      <alignment horizontal="right"/>
    </xf>
    <xf numFmtId="17" fontId="3" fillId="0" borderId="58" xfId="3" applyNumberFormat="1" applyFont="1" applyFill="1" applyBorder="1" applyAlignment="1">
      <alignment vertical="center"/>
    </xf>
    <xf numFmtId="3" fontId="16" fillId="0" borderId="58" xfId="3" applyNumberFormat="1" applyFont="1" applyFill="1" applyBorder="1" applyAlignment="1">
      <alignment vertical="center"/>
    </xf>
    <xf numFmtId="17" fontId="3" fillId="0" borderId="58" xfId="3" applyNumberFormat="1" applyFont="1" applyFill="1" applyBorder="1" applyAlignment="1">
      <alignment horizontal="right" vertical="center"/>
    </xf>
    <xf numFmtId="3" fontId="16" fillId="0" borderId="51" xfId="5" applyNumberFormat="1" applyFont="1" applyFill="1" applyBorder="1" applyAlignment="1">
      <alignment horizontal="center"/>
    </xf>
    <xf numFmtId="3" fontId="16" fillId="0" borderId="58" xfId="6" applyNumberFormat="1" applyFont="1" applyFill="1" applyBorder="1" applyAlignment="1">
      <alignment horizontal="center"/>
    </xf>
    <xf numFmtId="3" fontId="16" fillId="0" borderId="59" xfId="6" applyNumberFormat="1" applyFont="1" applyFill="1" applyBorder="1" applyAlignment="1">
      <alignment horizontal="center"/>
    </xf>
    <xf numFmtId="3" fontId="3" fillId="0" borderId="51" xfId="2" applyNumberFormat="1" applyFont="1" applyFill="1" applyBorder="1" applyAlignment="1">
      <alignment horizontal="center"/>
    </xf>
    <xf numFmtId="49" fontId="4" fillId="3" borderId="6" xfId="0" applyNumberFormat="1" applyFont="1" applyFill="1" applyBorder="1" applyAlignment="1">
      <alignment wrapText="1"/>
    </xf>
    <xf numFmtId="0" fontId="4" fillId="4" borderId="6" xfId="0" applyFont="1" applyFill="1" applyBorder="1" applyAlignment="1">
      <alignment wrapText="1"/>
    </xf>
    <xf numFmtId="49" fontId="3" fillId="2" borderId="6" xfId="0" applyNumberFormat="1" applyFont="1" applyFill="1" applyBorder="1" applyAlignment="1">
      <alignment wrapText="1"/>
    </xf>
    <xf numFmtId="0" fontId="3" fillId="2" borderId="6" xfId="0" applyFont="1" applyFill="1" applyBorder="1" applyAlignment="1">
      <alignment wrapText="1"/>
    </xf>
    <xf numFmtId="49" fontId="3" fillId="2" borderId="6" xfId="0" applyNumberFormat="1" applyFont="1" applyFill="1" applyBorder="1" applyAlignment="1"/>
    <xf numFmtId="0" fontId="3" fillId="2" borderId="6" xfId="0" applyFont="1" applyFill="1" applyBorder="1" applyAlignment="1"/>
    <xf numFmtId="49" fontId="17" fillId="3" borderId="6" xfId="0" applyNumberFormat="1" applyFont="1" applyFill="1" applyBorder="1" applyAlignment="1">
      <alignment horizontal="center" vertical="center"/>
    </xf>
    <xf numFmtId="0" fontId="17" fillId="4" borderId="6" xfId="0" applyFont="1" applyFill="1" applyBorder="1" applyAlignment="1">
      <alignment horizontal="center" vertical="center"/>
    </xf>
    <xf numFmtId="49" fontId="18" fillId="8" borderId="55" xfId="0" applyNumberFormat="1" applyFont="1" applyFill="1" applyBorder="1" applyAlignment="1">
      <alignment horizontal="center" vertical="center"/>
    </xf>
    <xf numFmtId="49" fontId="18" fillId="8" borderId="56" xfId="0" applyNumberFormat="1" applyFont="1" applyFill="1" applyBorder="1" applyAlignment="1">
      <alignment horizontal="center" vertical="center"/>
    </xf>
    <xf numFmtId="49" fontId="18" fillId="8" borderId="57" xfId="0" applyNumberFormat="1" applyFont="1" applyFill="1" applyBorder="1" applyAlignment="1">
      <alignment horizontal="center" vertical="center"/>
    </xf>
    <xf numFmtId="49" fontId="18" fillId="8" borderId="38" xfId="0" applyNumberFormat="1" applyFont="1" applyFill="1" applyBorder="1" applyAlignment="1">
      <alignment vertical="center"/>
    </xf>
    <xf numFmtId="0" fontId="13" fillId="8" borderId="39" xfId="0" applyFont="1" applyFill="1" applyBorder="1" applyAlignment="1">
      <alignment vertical="center"/>
    </xf>
  </cellXfs>
  <cellStyles count="8">
    <cellStyle name="Millares" xfId="2" builtinId="3"/>
    <cellStyle name="Millares 17" xfId="6"/>
    <cellStyle name="Millares 4" xfId="5"/>
    <cellStyle name="Millares 4 2" xfId="4"/>
    <cellStyle name="Millares 6 2" xfId="7"/>
    <cellStyle name="Normal" xfId="0" builtinId="0"/>
    <cellStyle name="Normal 2" xfId="1"/>
    <cellStyle name="Normal 4" xfId="3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1019174</xdr:colOff>
      <xdr:row>0</xdr:row>
      <xdr:rowOff>161925</xdr:rowOff>
    </xdr:from>
    <xdr:to>
      <xdr:col>7</xdr:col>
      <xdr:colOff>9524</xdr:colOff>
      <xdr:row>7</xdr:row>
      <xdr:rowOff>3509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9174" y="161925"/>
          <a:ext cx="6924675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90"/>
  <sheetViews>
    <sheetView showGridLines="0" tabSelected="1" zoomScaleNormal="100" workbookViewId="0">
      <selection activeCell="K20" sqref="K20"/>
    </sheetView>
  </sheetViews>
  <sheetFormatPr baseColWidth="10" defaultColWidth="10.85546875" defaultRowHeight="11.25" customHeight="1"/>
  <cols>
    <col min="1" max="1" width="15.5703125" style="1" customWidth="1"/>
    <col min="2" max="2" width="21.28515625" style="1" customWidth="1"/>
    <col min="3" max="3" width="17" style="1" customWidth="1"/>
    <col min="4" max="4" width="14.85546875" style="1" customWidth="1"/>
    <col min="5" max="5" width="14.42578125" style="1" customWidth="1"/>
    <col min="6" max="6" width="18.7109375" style="1" customWidth="1"/>
    <col min="7" max="7" width="17.140625" style="40" customWidth="1"/>
    <col min="8" max="255" width="10.85546875" style="1" customWidth="1"/>
  </cols>
  <sheetData>
    <row r="1" spans="1:7" ht="15" customHeight="1">
      <c r="A1" s="2"/>
      <c r="B1" s="2"/>
      <c r="C1" s="2"/>
      <c r="D1" s="2"/>
      <c r="E1" s="2"/>
      <c r="F1" s="2"/>
      <c r="G1" s="35"/>
    </row>
    <row r="2" spans="1:7" ht="15" customHeight="1">
      <c r="A2" s="2"/>
      <c r="B2" s="2"/>
      <c r="C2" s="2"/>
      <c r="D2" s="2"/>
      <c r="E2" s="2"/>
      <c r="F2" s="2"/>
      <c r="G2" s="35"/>
    </row>
    <row r="3" spans="1:7" ht="15" customHeight="1">
      <c r="A3" s="2"/>
      <c r="B3" s="2"/>
      <c r="C3" s="2"/>
      <c r="D3" s="2"/>
      <c r="E3" s="2"/>
      <c r="F3" s="2"/>
      <c r="G3" s="35"/>
    </row>
    <row r="4" spans="1:7" ht="15" customHeight="1">
      <c r="A4" s="2"/>
      <c r="B4" s="2"/>
      <c r="C4" s="2"/>
      <c r="D4" s="2"/>
      <c r="E4" s="2"/>
      <c r="F4" s="2"/>
      <c r="G4" s="35"/>
    </row>
    <row r="5" spans="1:7" ht="15" customHeight="1">
      <c r="A5" s="2"/>
      <c r="B5" s="2"/>
      <c r="C5" s="2"/>
      <c r="D5" s="2"/>
      <c r="E5" s="2"/>
      <c r="F5" s="2"/>
      <c r="G5" s="35"/>
    </row>
    <row r="6" spans="1:7" ht="15" customHeight="1">
      <c r="A6" s="2"/>
      <c r="B6" s="2"/>
      <c r="C6" s="2"/>
      <c r="D6" s="2"/>
      <c r="E6" s="2"/>
      <c r="F6" s="2"/>
      <c r="G6" s="35"/>
    </row>
    <row r="7" spans="1:7" ht="15" customHeight="1">
      <c r="A7" s="2"/>
      <c r="B7" s="2"/>
      <c r="C7" s="2"/>
      <c r="D7" s="2"/>
      <c r="E7" s="2"/>
      <c r="F7" s="2"/>
      <c r="G7" s="35"/>
    </row>
    <row r="8" spans="1:7" ht="15" customHeight="1">
      <c r="A8" s="2"/>
      <c r="B8" s="3"/>
      <c r="C8" s="4"/>
      <c r="D8" s="2"/>
      <c r="E8" s="4"/>
      <c r="F8" s="4"/>
      <c r="G8" s="36"/>
    </row>
    <row r="9" spans="1:7" ht="12" customHeight="1">
      <c r="A9" s="5"/>
      <c r="B9" s="47" t="s">
        <v>0</v>
      </c>
      <c r="C9" s="6" t="s">
        <v>62</v>
      </c>
      <c r="D9" s="48"/>
      <c r="E9" s="169" t="s">
        <v>57</v>
      </c>
      <c r="F9" s="170"/>
      <c r="G9" s="161">
        <v>1800</v>
      </c>
    </row>
    <row r="10" spans="1:7" ht="18" customHeight="1">
      <c r="A10" s="5"/>
      <c r="B10" s="49" t="s">
        <v>63</v>
      </c>
      <c r="C10" s="50" t="s">
        <v>64</v>
      </c>
      <c r="D10" s="48"/>
      <c r="E10" s="171" t="s">
        <v>1</v>
      </c>
      <c r="F10" s="172"/>
      <c r="G10" s="162">
        <v>44835</v>
      </c>
    </row>
    <row r="11" spans="1:7" ht="18" customHeight="1">
      <c r="A11" s="5"/>
      <c r="B11" s="49" t="s">
        <v>65</v>
      </c>
      <c r="C11" s="50" t="s">
        <v>66</v>
      </c>
      <c r="D11" s="48"/>
      <c r="E11" s="171" t="s">
        <v>58</v>
      </c>
      <c r="F11" s="172"/>
      <c r="G11" s="163">
        <v>1500</v>
      </c>
    </row>
    <row r="12" spans="1:7" ht="11.25" customHeight="1">
      <c r="A12" s="5"/>
      <c r="B12" s="49" t="s">
        <v>67</v>
      </c>
      <c r="C12" s="50" t="s">
        <v>68</v>
      </c>
      <c r="D12" s="48"/>
      <c r="E12" s="45" t="s">
        <v>2</v>
      </c>
      <c r="F12" s="46"/>
      <c r="G12" s="51">
        <f>G9*G11</f>
        <v>2700000</v>
      </c>
    </row>
    <row r="13" spans="1:7" ht="11.25" customHeight="1">
      <c r="A13" s="5"/>
      <c r="B13" s="49" t="s">
        <v>69</v>
      </c>
      <c r="C13" s="50" t="s">
        <v>70</v>
      </c>
      <c r="D13" s="48"/>
      <c r="E13" s="171" t="s">
        <v>3</v>
      </c>
      <c r="F13" s="172"/>
      <c r="G13" s="52" t="s">
        <v>72</v>
      </c>
    </row>
    <row r="14" spans="1:7" ht="25.5">
      <c r="A14" s="5"/>
      <c r="B14" s="49" t="s">
        <v>4</v>
      </c>
      <c r="C14" s="53" t="s">
        <v>71</v>
      </c>
      <c r="D14" s="48"/>
      <c r="E14" s="171" t="s">
        <v>5</v>
      </c>
      <c r="F14" s="172"/>
      <c r="G14" s="164">
        <v>44835</v>
      </c>
    </row>
    <row r="15" spans="1:7" ht="25.5" customHeight="1">
      <c r="A15" s="5"/>
      <c r="B15" s="49" t="s">
        <v>6</v>
      </c>
      <c r="C15" s="54" t="s">
        <v>110</v>
      </c>
      <c r="D15" s="48"/>
      <c r="E15" s="173" t="s">
        <v>7</v>
      </c>
      <c r="F15" s="174"/>
      <c r="G15" s="55" t="s">
        <v>73</v>
      </c>
    </row>
    <row r="16" spans="1:7" ht="12" customHeight="1">
      <c r="A16" s="2"/>
      <c r="B16" s="56"/>
      <c r="C16" s="57"/>
      <c r="D16" s="58"/>
      <c r="E16" s="59"/>
      <c r="F16" s="59"/>
      <c r="G16" s="60"/>
    </row>
    <row r="17" spans="1:7" ht="12" customHeight="1">
      <c r="A17" s="7"/>
      <c r="B17" s="175" t="s">
        <v>8</v>
      </c>
      <c r="C17" s="176"/>
      <c r="D17" s="176"/>
      <c r="E17" s="176"/>
      <c r="F17" s="176"/>
      <c r="G17" s="176"/>
    </row>
    <row r="18" spans="1:7" ht="12" customHeight="1">
      <c r="A18" s="2"/>
      <c r="B18" s="61"/>
      <c r="C18" s="62"/>
      <c r="D18" s="62"/>
      <c r="E18" s="62"/>
      <c r="F18" s="63"/>
      <c r="G18" s="64"/>
    </row>
    <row r="19" spans="1:7" ht="12" customHeight="1">
      <c r="A19" s="5"/>
      <c r="B19" s="65" t="s">
        <v>9</v>
      </c>
      <c r="C19" s="66"/>
      <c r="D19" s="67"/>
      <c r="E19" s="67"/>
      <c r="F19" s="67"/>
      <c r="G19" s="68"/>
    </row>
    <row r="20" spans="1:7" ht="24" customHeight="1">
      <c r="A20" s="7"/>
      <c r="B20" s="69" t="s">
        <v>10</v>
      </c>
      <c r="C20" s="69" t="s">
        <v>11</v>
      </c>
      <c r="D20" s="69" t="s">
        <v>12</v>
      </c>
      <c r="E20" s="69" t="s">
        <v>13</v>
      </c>
      <c r="F20" s="69" t="s">
        <v>14</v>
      </c>
      <c r="G20" s="69" t="s">
        <v>15</v>
      </c>
    </row>
    <row r="21" spans="1:7" ht="12.75" customHeight="1">
      <c r="A21" s="7"/>
      <c r="B21" s="70" t="s">
        <v>74</v>
      </c>
      <c r="C21" s="71" t="s">
        <v>16</v>
      </c>
      <c r="D21" s="72">
        <v>1</v>
      </c>
      <c r="E21" s="73" t="s">
        <v>75</v>
      </c>
      <c r="F21" s="76">
        <v>20000</v>
      </c>
      <c r="G21" s="42">
        <f>D21*F21</f>
        <v>20000</v>
      </c>
    </row>
    <row r="22" spans="1:7" ht="12.75" customHeight="1">
      <c r="A22" s="7"/>
      <c r="B22" s="70" t="s">
        <v>76</v>
      </c>
      <c r="C22" s="71" t="s">
        <v>16</v>
      </c>
      <c r="D22" s="72">
        <v>1</v>
      </c>
      <c r="E22" s="73" t="s">
        <v>77</v>
      </c>
      <c r="F22" s="76">
        <v>20000</v>
      </c>
      <c r="G22" s="42">
        <f t="shared" ref="G22:G26" si="0">D22*F22</f>
        <v>20000</v>
      </c>
    </row>
    <row r="23" spans="1:7" ht="12.75" customHeight="1">
      <c r="A23" s="7"/>
      <c r="B23" s="74" t="s">
        <v>78</v>
      </c>
      <c r="C23" s="71" t="s">
        <v>16</v>
      </c>
      <c r="D23" s="72">
        <v>15</v>
      </c>
      <c r="E23" s="73" t="s">
        <v>79</v>
      </c>
      <c r="F23" s="76">
        <v>20000</v>
      </c>
      <c r="G23" s="42">
        <f t="shared" si="0"/>
        <v>300000</v>
      </c>
    </row>
    <row r="24" spans="1:7" ht="12.75" customHeight="1">
      <c r="A24" s="7"/>
      <c r="B24" s="70" t="s">
        <v>80</v>
      </c>
      <c r="C24" s="71" t="s">
        <v>16</v>
      </c>
      <c r="D24" s="72">
        <v>1</v>
      </c>
      <c r="E24" s="73" t="s">
        <v>81</v>
      </c>
      <c r="F24" s="76">
        <v>20000</v>
      </c>
      <c r="G24" s="42">
        <f t="shared" si="0"/>
        <v>20000</v>
      </c>
    </row>
    <row r="25" spans="1:7" ht="12.75" customHeight="1">
      <c r="A25" s="7"/>
      <c r="B25" s="70" t="s">
        <v>82</v>
      </c>
      <c r="C25" s="71" t="s">
        <v>16</v>
      </c>
      <c r="D25" s="72">
        <v>2</v>
      </c>
      <c r="E25" s="73" t="s">
        <v>83</v>
      </c>
      <c r="F25" s="76">
        <v>20000</v>
      </c>
      <c r="G25" s="42">
        <f t="shared" si="0"/>
        <v>40000</v>
      </c>
    </row>
    <row r="26" spans="1:7" ht="12.75" customHeight="1">
      <c r="A26" s="7"/>
      <c r="B26" s="75" t="s">
        <v>84</v>
      </c>
      <c r="C26" s="71" t="s">
        <v>16</v>
      </c>
      <c r="D26" s="76">
        <v>2</v>
      </c>
      <c r="E26" s="73" t="s">
        <v>85</v>
      </c>
      <c r="F26" s="76">
        <v>25000</v>
      </c>
      <c r="G26" s="42">
        <f t="shared" si="0"/>
        <v>50000</v>
      </c>
    </row>
    <row r="27" spans="1:7" ht="12.75" customHeight="1">
      <c r="A27" s="7"/>
      <c r="B27" s="8" t="s">
        <v>17</v>
      </c>
      <c r="C27" s="9"/>
      <c r="D27" s="9"/>
      <c r="E27" s="9"/>
      <c r="F27" s="10"/>
      <c r="G27" s="43">
        <f>SUM(G21:G26)</f>
        <v>450000</v>
      </c>
    </row>
    <row r="28" spans="1:7" ht="12" customHeight="1">
      <c r="A28" s="2"/>
      <c r="B28" s="61"/>
      <c r="C28" s="63"/>
      <c r="D28" s="63"/>
      <c r="E28" s="63"/>
      <c r="F28" s="77"/>
      <c r="G28" s="78"/>
    </row>
    <row r="29" spans="1:7" ht="12" customHeight="1">
      <c r="A29" s="5"/>
      <c r="B29" s="79" t="s">
        <v>18</v>
      </c>
      <c r="C29" s="80"/>
      <c r="D29" s="81"/>
      <c r="E29" s="81"/>
      <c r="F29" s="82"/>
      <c r="G29" s="83"/>
    </row>
    <row r="30" spans="1:7" ht="24" customHeight="1">
      <c r="A30" s="5"/>
      <c r="B30" s="84" t="s">
        <v>10</v>
      </c>
      <c r="C30" s="85" t="s">
        <v>11</v>
      </c>
      <c r="D30" s="85" t="s">
        <v>12</v>
      </c>
      <c r="E30" s="84" t="s">
        <v>54</v>
      </c>
      <c r="F30" s="85" t="s">
        <v>14</v>
      </c>
      <c r="G30" s="84" t="s">
        <v>15</v>
      </c>
    </row>
    <row r="31" spans="1:7" ht="12" customHeight="1">
      <c r="A31" s="5"/>
      <c r="B31" s="86"/>
      <c r="C31" s="87" t="s">
        <v>54</v>
      </c>
      <c r="D31" s="87" t="s">
        <v>54</v>
      </c>
      <c r="E31" s="87" t="s">
        <v>54</v>
      </c>
      <c r="F31" s="88" t="s">
        <v>54</v>
      </c>
      <c r="G31" s="89"/>
    </row>
    <row r="32" spans="1:7" ht="12" customHeight="1">
      <c r="A32" s="5"/>
      <c r="B32" s="11" t="s">
        <v>19</v>
      </c>
      <c r="C32" s="12"/>
      <c r="D32" s="12"/>
      <c r="E32" s="12"/>
      <c r="F32" s="90"/>
      <c r="G32" s="44"/>
    </row>
    <row r="33" spans="1:11" ht="12" customHeight="1">
      <c r="A33" s="2"/>
      <c r="B33" s="91"/>
      <c r="C33" s="92"/>
      <c r="D33" s="92"/>
      <c r="E33" s="92"/>
      <c r="F33" s="93"/>
      <c r="G33" s="94"/>
    </row>
    <row r="34" spans="1:11" ht="12" customHeight="1">
      <c r="A34" s="5"/>
      <c r="B34" s="79" t="s">
        <v>20</v>
      </c>
      <c r="C34" s="80"/>
      <c r="D34" s="81"/>
      <c r="E34" s="81"/>
      <c r="F34" s="82"/>
      <c r="G34" s="83"/>
    </row>
    <row r="35" spans="1:11" ht="24" customHeight="1">
      <c r="A35" s="5"/>
      <c r="B35" s="95" t="s">
        <v>10</v>
      </c>
      <c r="C35" s="95" t="s">
        <v>11</v>
      </c>
      <c r="D35" s="95" t="s">
        <v>12</v>
      </c>
      <c r="E35" s="95" t="s">
        <v>13</v>
      </c>
      <c r="F35" s="96" t="s">
        <v>14</v>
      </c>
      <c r="G35" s="95" t="s">
        <v>15</v>
      </c>
    </row>
    <row r="36" spans="1:11" ht="12.75" customHeight="1">
      <c r="A36" s="7"/>
      <c r="B36" s="97" t="s">
        <v>86</v>
      </c>
      <c r="C36" s="98" t="s">
        <v>21</v>
      </c>
      <c r="D36" s="99">
        <v>0.65</v>
      </c>
      <c r="E36" s="100" t="s">
        <v>87</v>
      </c>
      <c r="F36" s="165">
        <v>150000</v>
      </c>
      <c r="G36" s="42">
        <f>D36*F36</f>
        <v>97500</v>
      </c>
    </row>
    <row r="37" spans="1:11" ht="12.75" customHeight="1">
      <c r="A37" s="7"/>
      <c r="B37" s="97" t="s">
        <v>56</v>
      </c>
      <c r="C37" s="98" t="s">
        <v>21</v>
      </c>
      <c r="D37" s="99">
        <v>0.45</v>
      </c>
      <c r="E37" s="100" t="s">
        <v>87</v>
      </c>
      <c r="F37" s="165">
        <v>150000</v>
      </c>
      <c r="G37" s="42">
        <f t="shared" ref="G37:G39" si="1">D37*F37</f>
        <v>67500</v>
      </c>
    </row>
    <row r="38" spans="1:11" ht="12.75" customHeight="1">
      <c r="A38" s="7"/>
      <c r="B38" s="97" t="s">
        <v>88</v>
      </c>
      <c r="C38" s="98" t="s">
        <v>21</v>
      </c>
      <c r="D38" s="99">
        <v>0.15</v>
      </c>
      <c r="E38" s="100" t="s">
        <v>87</v>
      </c>
      <c r="F38" s="165">
        <v>150000</v>
      </c>
      <c r="G38" s="42">
        <f t="shared" si="1"/>
        <v>22500</v>
      </c>
    </row>
    <row r="39" spans="1:11" ht="12.75" customHeight="1">
      <c r="A39" s="7"/>
      <c r="B39" s="97" t="s">
        <v>89</v>
      </c>
      <c r="C39" s="98" t="s">
        <v>21</v>
      </c>
      <c r="D39" s="99">
        <v>0.15</v>
      </c>
      <c r="E39" s="100" t="s">
        <v>87</v>
      </c>
      <c r="F39" s="165">
        <v>150000</v>
      </c>
      <c r="G39" s="42">
        <f t="shared" si="1"/>
        <v>22500</v>
      </c>
    </row>
    <row r="40" spans="1:11" ht="12.75" customHeight="1">
      <c r="A40" s="5"/>
      <c r="B40" s="11" t="s">
        <v>22</v>
      </c>
      <c r="C40" s="12"/>
      <c r="D40" s="12"/>
      <c r="E40" s="12"/>
      <c r="F40" s="12"/>
      <c r="G40" s="44">
        <f>SUM(G36:G39)</f>
        <v>210000</v>
      </c>
    </row>
    <row r="41" spans="1:11" ht="12" customHeight="1">
      <c r="A41" s="2"/>
      <c r="B41" s="91"/>
      <c r="C41" s="92"/>
      <c r="D41" s="92"/>
      <c r="E41" s="92"/>
      <c r="F41" s="93"/>
      <c r="G41" s="94"/>
    </row>
    <row r="42" spans="1:11" ht="12" customHeight="1">
      <c r="A42" s="5"/>
      <c r="B42" s="79" t="s">
        <v>23</v>
      </c>
      <c r="C42" s="80"/>
      <c r="D42" s="81"/>
      <c r="E42" s="81"/>
      <c r="F42" s="82"/>
      <c r="G42" s="83"/>
    </row>
    <row r="43" spans="1:11" ht="24" customHeight="1">
      <c r="A43" s="5"/>
      <c r="B43" s="101" t="s">
        <v>24</v>
      </c>
      <c r="C43" s="101" t="s">
        <v>25</v>
      </c>
      <c r="D43" s="101" t="s">
        <v>26</v>
      </c>
      <c r="E43" s="101" t="s">
        <v>13</v>
      </c>
      <c r="F43" s="101" t="s">
        <v>14</v>
      </c>
      <c r="G43" s="102" t="s">
        <v>15</v>
      </c>
      <c r="K43" s="31"/>
    </row>
    <row r="44" spans="1:11" ht="12.75" customHeight="1">
      <c r="A44" s="16"/>
      <c r="B44" s="70" t="s">
        <v>90</v>
      </c>
      <c r="C44" s="72" t="s">
        <v>91</v>
      </c>
      <c r="D44" s="72">
        <v>1</v>
      </c>
      <c r="E44" s="73" t="s">
        <v>92</v>
      </c>
      <c r="F44" s="166">
        <v>28400</v>
      </c>
      <c r="G44" s="34">
        <f>D44*F44</f>
        <v>28400</v>
      </c>
      <c r="K44" s="31"/>
    </row>
    <row r="45" spans="1:11" ht="12.75" customHeight="1">
      <c r="A45" s="16"/>
      <c r="B45" s="70" t="s">
        <v>93</v>
      </c>
      <c r="C45" s="72" t="s">
        <v>94</v>
      </c>
      <c r="D45" s="72">
        <v>1</v>
      </c>
      <c r="E45" s="73" t="s">
        <v>95</v>
      </c>
      <c r="F45" s="166">
        <v>8000</v>
      </c>
      <c r="G45" s="34">
        <f t="shared" ref="G45:G53" si="2">D45*F45</f>
        <v>8000</v>
      </c>
    </row>
    <row r="46" spans="1:11" ht="12.75" customHeight="1">
      <c r="A46" s="16"/>
      <c r="B46" s="70" t="s">
        <v>96</v>
      </c>
      <c r="C46" s="72" t="s">
        <v>97</v>
      </c>
      <c r="D46" s="72">
        <v>1</v>
      </c>
      <c r="E46" s="73" t="s">
        <v>98</v>
      </c>
      <c r="F46" s="166">
        <v>10199</v>
      </c>
      <c r="G46" s="34">
        <f t="shared" si="2"/>
        <v>10199</v>
      </c>
    </row>
    <row r="47" spans="1:11" ht="12.75" customHeight="1">
      <c r="A47" s="16"/>
      <c r="B47" s="70" t="s">
        <v>99</v>
      </c>
      <c r="C47" s="72" t="s">
        <v>100</v>
      </c>
      <c r="D47" s="72">
        <v>2</v>
      </c>
      <c r="E47" s="73" t="s">
        <v>79</v>
      </c>
      <c r="F47" s="166">
        <v>5000</v>
      </c>
      <c r="G47" s="34">
        <f t="shared" si="2"/>
        <v>10000</v>
      </c>
    </row>
    <row r="48" spans="1:11" ht="12.75" customHeight="1">
      <c r="A48" s="16"/>
      <c r="B48" s="70" t="s">
        <v>101</v>
      </c>
      <c r="C48" s="103" t="s">
        <v>102</v>
      </c>
      <c r="D48" s="104">
        <v>100</v>
      </c>
      <c r="E48" s="73" t="s">
        <v>103</v>
      </c>
      <c r="F48" s="166">
        <v>1100</v>
      </c>
      <c r="G48" s="34">
        <f t="shared" si="2"/>
        <v>110000</v>
      </c>
    </row>
    <row r="49" spans="1:9" ht="12.75" customHeight="1">
      <c r="A49" s="16"/>
      <c r="B49" s="105" t="s">
        <v>104</v>
      </c>
      <c r="C49" s="106" t="s">
        <v>105</v>
      </c>
      <c r="D49" s="107">
        <v>200</v>
      </c>
      <c r="E49" s="108" t="s">
        <v>79</v>
      </c>
      <c r="F49" s="167">
        <v>250</v>
      </c>
      <c r="G49" s="34">
        <f t="shared" si="2"/>
        <v>50000</v>
      </c>
    </row>
    <row r="50" spans="1:9" ht="12.75" customHeight="1">
      <c r="A50" s="16"/>
      <c r="B50" s="109" t="s">
        <v>106</v>
      </c>
      <c r="C50" s="110" t="s">
        <v>107</v>
      </c>
      <c r="D50" s="111">
        <v>200</v>
      </c>
      <c r="E50" s="110" t="s">
        <v>87</v>
      </c>
      <c r="F50" s="168">
        <v>504</v>
      </c>
      <c r="G50" s="34">
        <f t="shared" si="2"/>
        <v>100800</v>
      </c>
    </row>
    <row r="51" spans="1:9" ht="12.75" customHeight="1">
      <c r="A51" s="16"/>
      <c r="B51" s="109" t="s">
        <v>55</v>
      </c>
      <c r="C51" s="110" t="s">
        <v>107</v>
      </c>
      <c r="D51" s="111">
        <v>220</v>
      </c>
      <c r="E51" s="110" t="s">
        <v>87</v>
      </c>
      <c r="F51" s="168">
        <v>1400</v>
      </c>
      <c r="G51" s="34">
        <f t="shared" si="2"/>
        <v>308000</v>
      </c>
    </row>
    <row r="52" spans="1:9" ht="12.75" customHeight="1">
      <c r="A52" s="16"/>
      <c r="B52" s="109" t="s">
        <v>108</v>
      </c>
      <c r="C52" s="110" t="s">
        <v>107</v>
      </c>
      <c r="D52" s="111">
        <v>250</v>
      </c>
      <c r="E52" s="110" t="s">
        <v>87</v>
      </c>
      <c r="F52" s="168">
        <v>2384</v>
      </c>
      <c r="G52" s="34">
        <f t="shared" si="2"/>
        <v>596000</v>
      </c>
    </row>
    <row r="53" spans="1:9" ht="12.75" customHeight="1">
      <c r="A53" s="16"/>
      <c r="B53" s="109" t="s">
        <v>109</v>
      </c>
      <c r="C53" s="110" t="s">
        <v>107</v>
      </c>
      <c r="D53" s="111">
        <v>150</v>
      </c>
      <c r="E53" s="110" t="s">
        <v>87</v>
      </c>
      <c r="F53" s="168">
        <v>1476</v>
      </c>
      <c r="G53" s="34">
        <f t="shared" si="2"/>
        <v>221400</v>
      </c>
    </row>
    <row r="54" spans="1:9" ht="13.5" customHeight="1">
      <c r="A54" s="16"/>
      <c r="B54" s="112" t="s">
        <v>27</v>
      </c>
      <c r="C54" s="113"/>
      <c r="D54" s="113"/>
      <c r="E54" s="113"/>
      <c r="F54" s="114"/>
      <c r="G54" s="115">
        <f>SUM(G44:G53)</f>
        <v>1442799</v>
      </c>
    </row>
    <row r="55" spans="1:9" ht="12" customHeight="1">
      <c r="A55" s="2"/>
      <c r="B55" s="116"/>
      <c r="C55" s="117"/>
      <c r="D55" s="117"/>
      <c r="E55" s="118"/>
      <c r="F55" s="119"/>
      <c r="G55" s="120"/>
    </row>
    <row r="56" spans="1:9" ht="12" customHeight="1">
      <c r="A56" s="5"/>
      <c r="B56" s="79" t="s">
        <v>28</v>
      </c>
      <c r="C56" s="80"/>
      <c r="D56" s="81"/>
      <c r="E56" s="81"/>
      <c r="F56" s="82"/>
      <c r="G56" s="83"/>
    </row>
    <row r="57" spans="1:9" ht="24" customHeight="1">
      <c r="A57" s="5"/>
      <c r="B57" s="121" t="s">
        <v>29</v>
      </c>
      <c r="C57" s="101" t="s">
        <v>25</v>
      </c>
      <c r="D57" s="101" t="s">
        <v>26</v>
      </c>
      <c r="E57" s="121" t="s">
        <v>13</v>
      </c>
      <c r="F57" s="101" t="s">
        <v>14</v>
      </c>
      <c r="G57" s="121" t="s">
        <v>15</v>
      </c>
    </row>
    <row r="58" spans="1:9" ht="16.5" customHeight="1">
      <c r="A58" s="16"/>
      <c r="B58" s="122" t="s">
        <v>54</v>
      </c>
      <c r="C58" s="33" t="s">
        <v>54</v>
      </c>
      <c r="D58" s="33" t="s">
        <v>54</v>
      </c>
      <c r="E58" s="32" t="s">
        <v>54</v>
      </c>
      <c r="F58" s="34" t="s">
        <v>54</v>
      </c>
      <c r="G58" s="34"/>
    </row>
    <row r="59" spans="1:9" ht="13.5" customHeight="1">
      <c r="A59" s="5"/>
      <c r="B59" s="123" t="s">
        <v>30</v>
      </c>
      <c r="C59" s="124"/>
      <c r="D59" s="124"/>
      <c r="E59" s="125"/>
      <c r="F59" s="126"/>
      <c r="G59" s="127"/>
      <c r="I59" s="41"/>
    </row>
    <row r="60" spans="1:9" ht="12" customHeight="1">
      <c r="A60" s="2"/>
      <c r="B60" s="128"/>
      <c r="C60" s="128"/>
      <c r="D60" s="128"/>
      <c r="E60" s="128"/>
      <c r="F60" s="129"/>
      <c r="G60" s="130"/>
    </row>
    <row r="61" spans="1:9" ht="12" customHeight="1">
      <c r="A61" s="16"/>
      <c r="B61" s="131" t="s">
        <v>31</v>
      </c>
      <c r="C61" s="132"/>
      <c r="D61" s="132"/>
      <c r="E61" s="132"/>
      <c r="F61" s="132"/>
      <c r="G61" s="133">
        <f>G27+G32+G40+G54+G59</f>
        <v>2102799</v>
      </c>
    </row>
    <row r="62" spans="1:9" ht="12" customHeight="1">
      <c r="A62" s="16"/>
      <c r="B62" s="134" t="s">
        <v>32</v>
      </c>
      <c r="C62" s="135"/>
      <c r="D62" s="135"/>
      <c r="E62" s="135"/>
      <c r="F62" s="135"/>
      <c r="G62" s="136">
        <f>G61*0.05</f>
        <v>105139.95000000001</v>
      </c>
    </row>
    <row r="63" spans="1:9" ht="12" customHeight="1">
      <c r="A63" s="16"/>
      <c r="B63" s="137" t="s">
        <v>33</v>
      </c>
      <c r="C63" s="138"/>
      <c r="D63" s="138"/>
      <c r="E63" s="138"/>
      <c r="F63" s="138"/>
      <c r="G63" s="139">
        <f>G62+G61</f>
        <v>2207938.9500000002</v>
      </c>
    </row>
    <row r="64" spans="1:9" ht="12" customHeight="1">
      <c r="A64" s="16"/>
      <c r="B64" s="134" t="s">
        <v>34</v>
      </c>
      <c r="C64" s="135"/>
      <c r="D64" s="135"/>
      <c r="E64" s="135"/>
      <c r="F64" s="135"/>
      <c r="G64" s="136">
        <f>G12</f>
        <v>2700000</v>
      </c>
    </row>
    <row r="65" spans="1:7" ht="12" customHeight="1">
      <c r="A65" s="16"/>
      <c r="B65" s="140" t="s">
        <v>35</v>
      </c>
      <c r="C65" s="141"/>
      <c r="D65" s="141"/>
      <c r="E65" s="141"/>
      <c r="F65" s="141"/>
      <c r="G65" s="133">
        <f>G64-G63</f>
        <v>492061.04999999981</v>
      </c>
    </row>
    <row r="66" spans="1:7" ht="12" customHeight="1">
      <c r="A66" s="16"/>
      <c r="B66" s="17" t="s">
        <v>36</v>
      </c>
      <c r="C66" s="18"/>
      <c r="D66" s="18"/>
      <c r="E66" s="18"/>
      <c r="F66" s="18"/>
      <c r="G66" s="37"/>
    </row>
    <row r="67" spans="1:7" ht="12.75" customHeight="1" thickBot="1">
      <c r="A67" s="16"/>
      <c r="B67" s="19"/>
      <c r="C67" s="18"/>
      <c r="D67" s="18"/>
      <c r="E67" s="18"/>
      <c r="F67" s="18"/>
      <c r="G67" s="37"/>
    </row>
    <row r="68" spans="1:7" ht="12" customHeight="1">
      <c r="A68" s="16"/>
      <c r="B68" s="22" t="s">
        <v>37</v>
      </c>
      <c r="C68" s="23"/>
      <c r="D68" s="23"/>
      <c r="E68" s="23"/>
      <c r="F68" s="24"/>
      <c r="G68" s="37"/>
    </row>
    <row r="69" spans="1:7" ht="12" customHeight="1">
      <c r="A69" s="16"/>
      <c r="B69" s="25" t="s">
        <v>38</v>
      </c>
      <c r="C69" s="15"/>
      <c r="D69" s="15"/>
      <c r="E69" s="15"/>
      <c r="F69" s="26"/>
      <c r="G69" s="37"/>
    </row>
    <row r="70" spans="1:7" ht="12" customHeight="1">
      <c r="A70" s="16"/>
      <c r="B70" s="25" t="s">
        <v>39</v>
      </c>
      <c r="C70" s="15"/>
      <c r="D70" s="15"/>
      <c r="E70" s="15"/>
      <c r="F70" s="26"/>
      <c r="G70" s="37"/>
    </row>
    <row r="71" spans="1:7" ht="12" customHeight="1">
      <c r="A71" s="16"/>
      <c r="B71" s="25" t="s">
        <v>40</v>
      </c>
      <c r="C71" s="15"/>
      <c r="D71" s="15"/>
      <c r="E71" s="15"/>
      <c r="F71" s="26"/>
      <c r="G71" s="37"/>
    </row>
    <row r="72" spans="1:7" ht="12" customHeight="1">
      <c r="A72" s="16"/>
      <c r="B72" s="25" t="s">
        <v>41</v>
      </c>
      <c r="C72" s="15"/>
      <c r="D72" s="15"/>
      <c r="E72" s="15"/>
      <c r="F72" s="26"/>
      <c r="G72" s="37"/>
    </row>
    <row r="73" spans="1:7" ht="12" customHeight="1">
      <c r="A73" s="16"/>
      <c r="B73" s="25" t="s">
        <v>42</v>
      </c>
      <c r="C73" s="15"/>
      <c r="D73" s="15"/>
      <c r="E73" s="15"/>
      <c r="F73" s="26"/>
      <c r="G73" s="37"/>
    </row>
    <row r="74" spans="1:7" ht="12.75" customHeight="1" thickBot="1">
      <c r="A74" s="16"/>
      <c r="B74" s="27" t="s">
        <v>43</v>
      </c>
      <c r="C74" s="28"/>
      <c r="D74" s="28"/>
      <c r="E74" s="28"/>
      <c r="F74" s="29"/>
      <c r="G74" s="37"/>
    </row>
    <row r="75" spans="1:7" ht="12.75" customHeight="1">
      <c r="A75" s="16"/>
      <c r="B75" s="20"/>
      <c r="C75" s="15"/>
      <c r="D75" s="15"/>
      <c r="E75" s="15"/>
      <c r="F75" s="15"/>
      <c r="G75" s="37"/>
    </row>
    <row r="76" spans="1:7" ht="15" customHeight="1" thickBot="1">
      <c r="A76" s="16"/>
      <c r="B76" s="180" t="s">
        <v>44</v>
      </c>
      <c r="C76" s="181"/>
      <c r="D76" s="143"/>
      <c r="E76" s="144"/>
      <c r="F76" s="13"/>
      <c r="G76" s="37"/>
    </row>
    <row r="77" spans="1:7" ht="12" customHeight="1">
      <c r="A77" s="16"/>
      <c r="B77" s="145" t="s">
        <v>29</v>
      </c>
      <c r="C77" s="146" t="s">
        <v>45</v>
      </c>
      <c r="D77" s="147" t="s">
        <v>46</v>
      </c>
      <c r="E77" s="144"/>
      <c r="F77" s="13"/>
      <c r="G77" s="37"/>
    </row>
    <row r="78" spans="1:7" ht="12" customHeight="1">
      <c r="A78" s="16"/>
      <c r="B78" s="148" t="s">
        <v>47</v>
      </c>
      <c r="C78" s="149">
        <f>G27</f>
        <v>450000</v>
      </c>
      <c r="D78" s="150">
        <f>(C78/C84)</f>
        <v>0.20380998306135228</v>
      </c>
      <c r="E78" s="144"/>
      <c r="F78" s="13"/>
      <c r="G78" s="37"/>
    </row>
    <row r="79" spans="1:7" ht="12" customHeight="1">
      <c r="A79" s="16"/>
      <c r="B79" s="148" t="s">
        <v>48</v>
      </c>
      <c r="C79" s="149">
        <f>G32</f>
        <v>0</v>
      </c>
      <c r="D79" s="150">
        <v>0</v>
      </c>
      <c r="E79" s="144"/>
      <c r="F79" s="13"/>
      <c r="G79" s="37"/>
    </row>
    <row r="80" spans="1:7" ht="12" customHeight="1">
      <c r="A80" s="16"/>
      <c r="B80" s="148" t="s">
        <v>49</v>
      </c>
      <c r="C80" s="149">
        <f>G40</f>
        <v>210000</v>
      </c>
      <c r="D80" s="150">
        <f>(C80/C84)</f>
        <v>9.5111325428631072E-2</v>
      </c>
      <c r="E80" s="144"/>
      <c r="F80" s="13"/>
      <c r="G80" s="37"/>
    </row>
    <row r="81" spans="1:7" ht="12" customHeight="1">
      <c r="A81" s="16"/>
      <c r="B81" s="148" t="s">
        <v>24</v>
      </c>
      <c r="C81" s="149">
        <f>G54</f>
        <v>1442799</v>
      </c>
      <c r="D81" s="150">
        <f>(C81/C84)</f>
        <v>0.65345964389096889</v>
      </c>
      <c r="E81" s="144"/>
      <c r="F81" s="13"/>
      <c r="G81" s="37"/>
    </row>
    <row r="82" spans="1:7" ht="12" customHeight="1">
      <c r="A82" s="16"/>
      <c r="B82" s="148" t="s">
        <v>50</v>
      </c>
      <c r="C82" s="151">
        <f>G59</f>
        <v>0</v>
      </c>
      <c r="D82" s="150">
        <f>(C82/C84)</f>
        <v>0</v>
      </c>
      <c r="E82" s="152"/>
      <c r="F82" s="14"/>
      <c r="G82" s="37"/>
    </row>
    <row r="83" spans="1:7" ht="12" customHeight="1">
      <c r="A83" s="16"/>
      <c r="B83" s="148" t="s">
        <v>51</v>
      </c>
      <c r="C83" s="151">
        <f>G62</f>
        <v>105139.95000000001</v>
      </c>
      <c r="D83" s="150">
        <f>(C83/C84)</f>
        <v>4.7619047619047623E-2</v>
      </c>
      <c r="E83" s="152"/>
      <c r="F83" s="14"/>
      <c r="G83" s="37"/>
    </row>
    <row r="84" spans="1:7" ht="12.75" customHeight="1" thickBot="1">
      <c r="A84" s="16"/>
      <c r="B84" s="153" t="s">
        <v>52</v>
      </c>
      <c r="C84" s="154">
        <f>SUM(C78:C83)</f>
        <v>2207938.9500000002</v>
      </c>
      <c r="D84" s="155">
        <f>SUM(D78:D83)</f>
        <v>0.99999999999999989</v>
      </c>
      <c r="E84" s="152"/>
      <c r="F84" s="14"/>
      <c r="G84" s="37"/>
    </row>
    <row r="85" spans="1:7" ht="12" customHeight="1">
      <c r="A85" s="16"/>
      <c r="B85" s="156"/>
      <c r="C85" s="157"/>
      <c r="D85" s="157"/>
      <c r="E85" s="157"/>
      <c r="F85" s="18"/>
      <c r="G85" s="37"/>
    </row>
    <row r="86" spans="1:7" ht="12.75" customHeight="1" thickBot="1">
      <c r="A86" s="16"/>
      <c r="B86" s="142"/>
      <c r="C86" s="157"/>
      <c r="D86" s="157"/>
      <c r="E86" s="157"/>
      <c r="F86" s="18"/>
      <c r="G86" s="37"/>
    </row>
    <row r="87" spans="1:7" ht="12" customHeight="1" thickBot="1">
      <c r="A87" s="16"/>
      <c r="B87" s="177" t="s">
        <v>61</v>
      </c>
      <c r="C87" s="178"/>
      <c r="D87" s="178"/>
      <c r="E87" s="179"/>
      <c r="F87" s="14"/>
      <c r="G87" s="37"/>
    </row>
    <row r="88" spans="1:7" ht="12" customHeight="1">
      <c r="A88" s="16"/>
      <c r="B88" s="158" t="s">
        <v>59</v>
      </c>
      <c r="C88" s="159">
        <v>1600</v>
      </c>
      <c r="D88" s="159">
        <f>G9</f>
        <v>1800</v>
      </c>
      <c r="E88" s="159">
        <v>2000</v>
      </c>
      <c r="F88" s="30"/>
      <c r="G88" s="38"/>
    </row>
    <row r="89" spans="1:7" ht="12.75" customHeight="1" thickBot="1">
      <c r="A89" s="16"/>
      <c r="B89" s="153" t="s">
        <v>60</v>
      </c>
      <c r="C89" s="154">
        <f>(G63/C88)</f>
        <v>1379.9618437500001</v>
      </c>
      <c r="D89" s="154">
        <f>(G63/D88)</f>
        <v>1226.6327500000002</v>
      </c>
      <c r="E89" s="160">
        <f>(G63/E88)</f>
        <v>1103.9694750000001</v>
      </c>
      <c r="F89" s="30"/>
      <c r="G89" s="38"/>
    </row>
    <row r="90" spans="1:7" ht="15.6" customHeight="1">
      <c r="A90" s="16"/>
      <c r="B90" s="21" t="s">
        <v>53</v>
      </c>
      <c r="C90" s="15"/>
      <c r="D90" s="15"/>
      <c r="E90" s="15"/>
      <c r="F90" s="15"/>
      <c r="G90" s="39"/>
    </row>
  </sheetData>
  <mergeCells count="9">
    <mergeCell ref="E9:F9"/>
    <mergeCell ref="E14:F14"/>
    <mergeCell ref="E15:F15"/>
    <mergeCell ref="B17:G17"/>
    <mergeCell ref="B87:E87"/>
    <mergeCell ref="B76:C76"/>
    <mergeCell ref="E13:F13"/>
    <mergeCell ref="E11:F11"/>
    <mergeCell ref="E10:F10"/>
  </mergeCells>
  <pageMargins left="0.74803149606299213" right="0.74803149606299213" top="0.98425196850393704" bottom="0.98425196850393704" header="0" footer="0"/>
  <pageSetup paperSize="14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Ovino</vt:lpstr>
      <vt:lpstr>Ovino!Área_de_impresión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Perez Reyes Nora del Carmen</cp:lastModifiedBy>
  <cp:lastPrinted>2022-06-22T20:11:50Z</cp:lastPrinted>
  <dcterms:created xsi:type="dcterms:W3CDTF">2020-11-27T12:49:26Z</dcterms:created>
  <dcterms:modified xsi:type="dcterms:W3CDTF">2022-06-22T20:13:36Z</dcterms:modified>
</cp:coreProperties>
</file>