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1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pinoo\Desktop\Claudio Escritorio\CLAUDIO\DIRECCION REGIONAL\Asistencia Financiera\Fichas Tecnicas 2022\Fichas Tecnicas Ñuble 2022\Agencia de Area Bulnes\"/>
    </mc:Choice>
  </mc:AlternateContent>
  <xr:revisionPtr revIDLastSave="0" documentId="11_E0B860B2247FFA2965A30926851DAEAA15DE8BC0" xr6:coauthVersionLast="47" xr6:coauthVersionMax="47" xr10:uidLastSave="{00000000-0000-0000-0000-000000000000}"/>
  <bookViews>
    <workbookView xWindow="0" yWindow="0" windowWidth="25200" windowHeight="11385" xr2:uid="{00000000-000D-0000-FFFF-FFFF00000000}"/>
  </bookViews>
  <sheets>
    <sheet name="PAVOS" sheetId="1" r:id="rId1"/>
  </sheets>
  <calcPr calcId="152511"/>
</workbook>
</file>

<file path=xl/calcChain.xml><?xml version="1.0" encoding="utf-8"?>
<calcChain xmlns="http://schemas.openxmlformats.org/spreadsheetml/2006/main">
  <c r="C68" i="1" l="1"/>
  <c r="C67" i="1"/>
  <c r="C66" i="1"/>
  <c r="C65" i="1"/>
  <c r="C64" i="1"/>
  <c r="C63" i="1"/>
  <c r="G38" i="1" l="1"/>
  <c r="G37" i="1"/>
  <c r="G22" i="1"/>
  <c r="G21" i="1"/>
  <c r="G43" i="1" l="1"/>
  <c r="G39" i="1"/>
  <c r="G32" i="1"/>
  <c r="G33" i="1" s="1"/>
  <c r="G44" i="1"/>
  <c r="G28" i="1"/>
  <c r="C69" i="1"/>
  <c r="D65" i="1" s="1"/>
  <c r="G12" i="1"/>
  <c r="G49" i="1" s="1"/>
  <c r="G23" i="1"/>
  <c r="D66" i="1" l="1"/>
  <c r="D67" i="1"/>
  <c r="D68" i="1"/>
  <c r="D63" i="1"/>
  <c r="G46" i="1"/>
  <c r="G47" i="1" s="1"/>
  <c r="G48" i="1" s="1"/>
  <c r="C74" i="1" s="1"/>
  <c r="D69" i="1" l="1"/>
  <c r="G50" i="1"/>
  <c r="E74" i="1"/>
  <c r="D74" i="1"/>
</calcChain>
</file>

<file path=xl/sharedStrings.xml><?xml version="1.0" encoding="utf-8"?>
<sst xmlns="http://schemas.openxmlformats.org/spreadsheetml/2006/main" count="108" uniqueCount="82">
  <si>
    <t>RUBRO O CULTIVO</t>
  </si>
  <si>
    <t>PAVOS</t>
  </si>
  <si>
    <t>RENDIMIENTO (Cabezas/Plantel)</t>
  </si>
  <si>
    <t xml:space="preserve">VARIEDAD </t>
  </si>
  <si>
    <t>CRIOLLOS</t>
  </si>
  <si>
    <t>FECHA ESTIMADA  PRECIO VENTA</t>
  </si>
  <si>
    <t>MARZO 2023</t>
  </si>
  <si>
    <t>NIVEL TECNOLÓGICO</t>
  </si>
  <si>
    <t>Medio</t>
  </si>
  <si>
    <t>PRECIO ESPERADO ($/Cabeza)</t>
  </si>
  <si>
    <t>REGIÓN</t>
  </si>
  <si>
    <t>Ñuble</t>
  </si>
  <si>
    <t>INGRESO ESPERADO, con IVA ($)</t>
  </si>
  <si>
    <t>AGENCIA DE ÁREA</t>
  </si>
  <si>
    <t>Bulnes</t>
  </si>
  <si>
    <t>DESTINO PRODUCCION</t>
  </si>
  <si>
    <t>mercado local</t>
  </si>
  <si>
    <t>COMUNA/LOCALIDAD</t>
  </si>
  <si>
    <t>Bulnes-Quillon</t>
  </si>
  <si>
    <t>FECHA DE PRODUCCI´N</t>
  </si>
  <si>
    <t>AÑO 2022</t>
  </si>
  <si>
    <t>FECHA PRECIO INSUMOS</t>
  </si>
  <si>
    <t>CONTINGENCIA</t>
  </si>
  <si>
    <t>Heladas - sequia</t>
  </si>
  <si>
    <t>COSTOS DIRECTOS DE PRODUCCIÓN POR PLANTEL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</si>
  <si>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</si>
  <si>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</si>
  <si>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</si>
  <si>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</si>
  <si>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</si>
  <si>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</si>
  <si>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</si>
  <si>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Manejo sanitario</t>
  </si>
  <si>
    <t>global</t>
  </si>
  <si>
    <t>temporada</t>
  </si>
  <si>
    <t>Mano de Obra, alimentación , manejo.</t>
  </si>
  <si>
    <t>J/h</t>
  </si>
  <si>
    <t>Subtotal Jornadas Hombre</t>
  </si>
  <si>
    <t>JORNADAS ANIMAL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</si>
  <si>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</si>
  <si>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</si>
  <si>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</si>
  <si>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</si>
  <si>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</si>
  <si>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</si>
  <si>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</t>
  </si>
  <si>
    <t>Alimentacion pavos plantel</t>
  </si>
  <si>
    <t>kg</t>
  </si>
  <si>
    <t>anual</t>
  </si>
  <si>
    <t>Alimentacion pavos produccion</t>
  </si>
  <si>
    <t>Subtotal Insumos</t>
  </si>
  <si>
    <t>OTROS</t>
  </si>
  <si>
    <t>Item</t>
  </si>
  <si>
    <t>FLETES</t>
  </si>
  <si>
    <t>Agosto-diciembre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</si>
  <si>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</si>
  <si>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</si>
  <si>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</si>
  <si>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</si>
  <si>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</si>
  <si>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</si>
  <si>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</si>
  <si>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</si>
  <si>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</si>
  <si>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</si>
  <si>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</si>
  <si>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</si>
  <si>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</si>
  <si>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</si>
  <si>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</si>
  <si>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</si>
  <si>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</si>
  <si>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</si>
  <si>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</si>
  <si>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</si>
  <si>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</si>
  <si>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</si>
  <si>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</si>
  <si>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($/Cabeza)</t>
  </si>
  <si>
    <t>Rendimiento (Cabeza/hà)</t>
  </si>
  <si>
    <t>Costo unitario ($/cabeza) (*)</t>
  </si>
  <si>
    <t>(*): Este valor representa el valor mìnimo de venta del producto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</si>
</sst>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 &quot;* #,##0.00&quot; &quot;;&quot;-&quot;* #,##0.00&quot; &quot;;&quot; &quot;* &quot;-&quot;??&quot; &quot;"/>
    <numFmt numFmtId="165" formatCode="#,##0.0"/>
    <numFmt numFmtId="166" formatCode="&quot; &quot;* #,##0&quot;   &quot;;&quot;-&quot;* #,##0&quot;   &quot;;&quot; &quot;* &quot;-&quot;??&quot;   &quot;"/>
    <numFmt numFmtId="167" formatCode="&quot; &quot;* #,##0&quot; &quot;;&quot; &quot;* &quot;-&quot;#,##0&quot; &quot;;&quot; &quot;* &quot;- &quot;"/>
    <numFmt numFmtId="168" formatCode="_-&quot;$&quot;\ * #,##0_-;\-&quot;$&quot;\ * #,##0_-;_-&quot;$&quot;\ * &quot;-&quot;_-;_-@_-"/>
  </numFmts>
  <fonts count="24">
    <font>
      <sz val="11"/>
      <color indexed="8"/>
      <name val="Calibri"/>
    </font>
    <font>
      <sz val="11"/>
      <color theme="1"/>
      <name val="Helvetica Neue"/>
      <family val="2"/>
      <scheme val="minor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9"/>
      <color indexed="9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i/>
      <sz val="9"/>
      <color indexed="9"/>
      <name val="Calibri"/>
      <family val="2"/>
    </font>
    <font>
      <sz val="8"/>
      <color indexed="9"/>
      <name val="Arial Narrow"/>
      <family val="2"/>
    </font>
    <font>
      <sz val="9"/>
      <color indexed="9"/>
      <name val="Arial Narrow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sz val="8"/>
      <color indexed="9"/>
      <name val="Calibri"/>
      <family val="2"/>
    </font>
    <font>
      <b/>
      <sz val="9"/>
      <color indexed="8"/>
      <name val="Calibri"/>
      <family val="2"/>
    </font>
    <font>
      <b/>
      <sz val="7"/>
      <color indexed="15"/>
      <name val="Calibri"/>
      <family val="2"/>
    </font>
    <font>
      <sz val="10"/>
      <name val="Arial"/>
      <family val="2"/>
    </font>
    <font>
      <sz val="8"/>
      <name val="Helvetica Neue"/>
      <family val="2"/>
      <scheme val="minor"/>
    </font>
    <font>
      <sz val="7"/>
      <name val="Helvetica Neue"/>
      <family val="2"/>
      <scheme val="minor"/>
    </font>
    <font>
      <sz val="8"/>
      <name val="Arial"/>
      <family val="2"/>
    </font>
    <font>
      <sz val="8"/>
      <color theme="1"/>
      <name val="Helvetica Neue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8"/>
      </left>
      <right style="thin">
        <color indexed="8"/>
      </right>
      <top/>
      <bottom style="thin">
        <color indexed="11"/>
      </bottom>
      <diagonal/>
    </border>
  </borders>
  <cellStyleXfs count="3">
    <xf numFmtId="0" fontId="0" fillId="0" borderId="0" applyNumberFormat="0" applyFill="0" applyBorder="0" applyProtection="0"/>
    <xf numFmtId="0" fontId="19" fillId="0" borderId="21"/>
    <xf numFmtId="0" fontId="1" fillId="0" borderId="21"/>
  </cellStyleXfs>
  <cellXfs count="155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49" fontId="2" fillId="3" borderId="5" xfId="0" applyNumberFormat="1" applyFont="1" applyFill="1" applyBorder="1" applyAlignment="1">
      <alignment vertical="center" wrapText="1"/>
    </xf>
    <xf numFmtId="49" fontId="3" fillId="2" borderId="6" xfId="0" applyNumberFormat="1" applyFont="1" applyFill="1" applyBorder="1" applyAlignment="1">
      <alignment horizontal="right"/>
    </xf>
    <xf numFmtId="0" fontId="3" fillId="2" borderId="7" xfId="0" applyFont="1" applyFill="1" applyBorder="1"/>
    <xf numFmtId="3" fontId="3" fillId="2" borderId="6" xfId="0" applyNumberFormat="1" applyFont="1" applyFill="1" applyBorder="1"/>
    <xf numFmtId="49" fontId="5" fillId="2" borderId="5" xfId="0" applyNumberFormat="1" applyFont="1" applyFill="1" applyBorder="1" applyAlignment="1">
      <alignment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/>
    <xf numFmtId="49" fontId="5" fillId="2" borderId="6" xfId="0" applyNumberFormat="1" applyFont="1" applyFill="1" applyBorder="1" applyAlignment="1">
      <alignment horizontal="right"/>
    </xf>
    <xf numFmtId="164" fontId="5" fillId="2" borderId="6" xfId="0" applyNumberFormat="1" applyFont="1" applyFill="1" applyBorder="1"/>
    <xf numFmtId="49" fontId="5" fillId="2" borderId="6" xfId="0" applyNumberFormat="1" applyFont="1" applyFill="1" applyBorder="1" applyAlignment="1">
      <alignment horizontal="right" wrapText="1"/>
    </xf>
    <xf numFmtId="49" fontId="5" fillId="2" borderId="6" xfId="0" applyNumberFormat="1" applyFont="1" applyFill="1" applyBorder="1"/>
    <xf numFmtId="0" fontId="5" fillId="2" borderId="6" xfId="0" applyFont="1" applyFill="1" applyBorder="1"/>
    <xf numFmtId="3" fontId="5" fillId="2" borderId="6" xfId="0" applyNumberFormat="1" applyFont="1" applyFill="1" applyBorder="1" applyAlignment="1">
      <alignment horizontal="right" wrapText="1"/>
    </xf>
    <xf numFmtId="14" fontId="5" fillId="2" borderId="6" xfId="0" applyNumberFormat="1" applyFont="1" applyFill="1" applyBorder="1" applyAlignment="1">
      <alignment horizontal="right"/>
    </xf>
    <xf numFmtId="0" fontId="3" fillId="2" borderId="8" xfId="0" applyFont="1" applyFill="1" applyBorder="1" applyAlignment="1">
      <alignment wrapText="1"/>
    </xf>
    <xf numFmtId="14" fontId="3" fillId="2" borderId="9" xfId="0" applyNumberFormat="1" applyFont="1" applyFill="1" applyBorder="1"/>
    <xf numFmtId="0" fontId="3" fillId="2" borderId="3" xfId="0" applyFont="1" applyFill="1" applyBorder="1"/>
    <xf numFmtId="0" fontId="3" fillId="2" borderId="9" xfId="0" applyFont="1" applyFill="1" applyBorder="1"/>
    <xf numFmtId="0" fontId="3" fillId="2" borderId="9" xfId="0" applyFont="1" applyFill="1" applyBorder="1" applyAlignment="1">
      <alignment horizontal="justify" wrapText="1"/>
    </xf>
    <xf numFmtId="0" fontId="0" fillId="2" borderId="10" xfId="0" applyFill="1" applyBorder="1"/>
    <xf numFmtId="0" fontId="3" fillId="2" borderId="11" xfId="0" applyFont="1" applyFill="1" applyBorder="1"/>
    <xf numFmtId="0" fontId="3" fillId="2" borderId="12" xfId="0" applyFont="1" applyFill="1" applyBorder="1" applyAlignment="1">
      <alignment horizontal="left"/>
    </xf>
    <xf numFmtId="0" fontId="3" fillId="2" borderId="12" xfId="0" applyFont="1" applyFill="1" applyBorder="1"/>
    <xf numFmtId="49" fontId="2" fillId="5" borderId="13" xfId="0" applyNumberFormat="1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49" fontId="2" fillId="3" borderId="6" xfId="0" applyNumberFormat="1" applyFont="1" applyFill="1" applyBorder="1" applyAlignment="1">
      <alignment horizontal="center" vertical="center" wrapText="1"/>
    </xf>
    <xf numFmtId="49" fontId="8" fillId="3" borderId="6" xfId="0" applyNumberFormat="1" applyFont="1" applyFill="1" applyBorder="1" applyAlignment="1">
      <alignment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3" fontId="8" fillId="3" borderId="6" xfId="0" applyNumberFormat="1" applyFont="1" applyFill="1" applyBorder="1" applyAlignment="1">
      <alignment vertical="center"/>
    </xf>
    <xf numFmtId="3" fontId="3" fillId="2" borderId="12" xfId="0" applyNumberFormat="1" applyFont="1" applyFill="1" applyBorder="1"/>
    <xf numFmtId="49" fontId="2" fillId="5" borderId="15" xfId="0" applyNumberFormat="1" applyFont="1" applyFill="1" applyBorder="1" applyAlignment="1">
      <alignment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49" fontId="2" fillId="3" borderId="15" xfId="0" applyNumberFormat="1" applyFont="1" applyFill="1" applyBorder="1" applyAlignment="1">
      <alignment horizontal="center" vertical="center"/>
    </xf>
    <xf numFmtId="49" fontId="2" fillId="3" borderId="15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49" fontId="4" fillId="3" borderId="15" xfId="0" applyNumberFormat="1" applyFont="1" applyFill="1" applyBorder="1" applyAlignment="1">
      <alignment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vertical="center"/>
    </xf>
    <xf numFmtId="0" fontId="3" fillId="2" borderId="17" xfId="0" applyFont="1" applyFill="1" applyBorder="1"/>
    <xf numFmtId="0" fontId="3" fillId="2" borderId="18" xfId="0" applyFont="1" applyFill="1" applyBorder="1"/>
    <xf numFmtId="3" fontId="3" fillId="2" borderId="18" xfId="0" applyNumberFormat="1" applyFont="1" applyFill="1" applyBorder="1"/>
    <xf numFmtId="49" fontId="2" fillId="3" borderId="13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 wrapText="1"/>
    </xf>
    <xf numFmtId="49" fontId="8" fillId="3" borderId="15" xfId="0" applyNumberFormat="1" applyFont="1" applyFill="1" applyBorder="1" applyAlignment="1">
      <alignment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vertical="center"/>
    </xf>
    <xf numFmtId="3" fontId="8" fillId="3" borderId="15" xfId="0" applyNumberFormat="1" applyFont="1" applyFill="1" applyBorder="1" applyAlignment="1">
      <alignment vertical="center"/>
    </xf>
    <xf numFmtId="49" fontId="9" fillId="3" borderId="15" xfId="0" applyNumberFormat="1" applyFont="1" applyFill="1" applyBorder="1" applyAlignment="1">
      <alignment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vertical="center"/>
    </xf>
    <xf numFmtId="3" fontId="9" fillId="3" borderId="15" xfId="0" applyNumberFormat="1" applyFont="1" applyFill="1" applyBorder="1" applyAlignment="1">
      <alignment vertical="center"/>
    </xf>
    <xf numFmtId="0" fontId="3" fillId="2" borderId="18" xfId="0" applyFont="1" applyFill="1" applyBorder="1" applyAlignment="1">
      <alignment horizontal="center"/>
    </xf>
    <xf numFmtId="0" fontId="2" fillId="5" borderId="15" xfId="0" applyFont="1" applyFill="1" applyBorder="1" applyAlignment="1">
      <alignment vertical="center"/>
    </xf>
    <xf numFmtId="0" fontId="2" fillId="3" borderId="15" xfId="0" applyFont="1" applyFill="1" applyBorder="1" applyAlignment="1">
      <alignment vertical="center"/>
    </xf>
    <xf numFmtId="0" fontId="0" fillId="2" borderId="19" xfId="0" applyFill="1" applyBorder="1"/>
    <xf numFmtId="0" fontId="15" fillId="7" borderId="21" xfId="0" applyFont="1" applyFill="1" applyBorder="1"/>
    <xf numFmtId="49" fontId="13" fillId="8" borderId="22" xfId="0" applyNumberFormat="1" applyFont="1" applyFill="1" applyBorder="1" applyAlignment="1">
      <alignment vertical="center"/>
    </xf>
    <xf numFmtId="3" fontId="13" fillId="2" borderId="6" xfId="0" applyNumberFormat="1" applyFont="1" applyFill="1" applyBorder="1" applyAlignment="1">
      <alignment vertical="center"/>
    </xf>
    <xf numFmtId="167" fontId="13" fillId="2" borderId="6" xfId="0" applyNumberFormat="1" applyFont="1" applyFill="1" applyBorder="1" applyAlignment="1">
      <alignment vertical="center"/>
    </xf>
    <xf numFmtId="0" fontId="10" fillId="7" borderId="20" xfId="0" applyFont="1" applyFill="1" applyBorder="1" applyAlignment="1">
      <alignment vertical="center"/>
    </xf>
    <xf numFmtId="0" fontId="10" fillId="7" borderId="21" xfId="0" applyFont="1" applyFill="1" applyBorder="1" applyAlignment="1">
      <alignment vertical="center"/>
    </xf>
    <xf numFmtId="166" fontId="2" fillId="2" borderId="21" xfId="0" applyNumberFormat="1" applyFont="1" applyFill="1" applyBorder="1" applyAlignment="1">
      <alignment vertical="center"/>
    </xf>
    <xf numFmtId="166" fontId="17" fillId="2" borderId="21" xfId="0" applyNumberFormat="1" applyFont="1" applyFill="1" applyBorder="1" applyAlignment="1">
      <alignment vertical="center"/>
    </xf>
    <xf numFmtId="0" fontId="15" fillId="2" borderId="21" xfId="0" applyFont="1" applyFill="1" applyBorder="1"/>
    <xf numFmtId="0" fontId="0" fillId="2" borderId="23" xfId="0" applyFill="1" applyBorder="1"/>
    <xf numFmtId="49" fontId="0" fillId="2" borderId="21" xfId="0" applyNumberFormat="1" applyFill="1" applyBorder="1" applyAlignment="1">
      <alignment vertical="center"/>
    </xf>
    <xf numFmtId="0" fontId="10" fillId="2" borderId="21" xfId="0" applyFont="1" applyFill="1" applyBorder="1" applyAlignment="1">
      <alignment vertical="center"/>
    </xf>
    <xf numFmtId="0" fontId="3" fillId="2" borderId="24" xfId="0" applyFont="1" applyFill="1" applyBorder="1"/>
    <xf numFmtId="3" fontId="3" fillId="2" borderId="24" xfId="0" applyNumberFormat="1" applyFont="1" applyFill="1" applyBorder="1"/>
    <xf numFmtId="49" fontId="2" fillId="5" borderId="25" xfId="0" applyNumberFormat="1" applyFont="1" applyFill="1" applyBorder="1" applyAlignment="1">
      <alignment vertical="center"/>
    </xf>
    <xf numFmtId="0" fontId="2" fillId="5" borderId="26" xfId="0" applyFont="1" applyFill="1" applyBorder="1" applyAlignment="1">
      <alignment vertical="center"/>
    </xf>
    <xf numFmtId="166" fontId="2" fillId="5" borderId="27" xfId="0" applyNumberFormat="1" applyFont="1" applyFill="1" applyBorder="1" applyAlignment="1">
      <alignment vertical="center"/>
    </xf>
    <xf numFmtId="49" fontId="2" fillId="3" borderId="28" xfId="0" applyNumberFormat="1" applyFont="1" applyFill="1" applyBorder="1" applyAlignment="1">
      <alignment vertical="center"/>
    </xf>
    <xf numFmtId="166" fontId="2" fillId="3" borderId="29" xfId="0" applyNumberFormat="1" applyFont="1" applyFill="1" applyBorder="1" applyAlignment="1">
      <alignment vertical="center"/>
    </xf>
    <xf numFmtId="49" fontId="2" fillId="5" borderId="28" xfId="0" applyNumberFormat="1" applyFont="1" applyFill="1" applyBorder="1" applyAlignment="1">
      <alignment vertical="center"/>
    </xf>
    <xf numFmtId="166" fontId="2" fillId="5" borderId="29" xfId="0" applyNumberFormat="1" applyFont="1" applyFill="1" applyBorder="1" applyAlignment="1">
      <alignment vertical="center"/>
    </xf>
    <xf numFmtId="49" fontId="2" fillId="5" borderId="30" xfId="0" applyNumberFormat="1" applyFont="1" applyFill="1" applyBorder="1" applyAlignment="1">
      <alignment vertical="center"/>
    </xf>
    <xf numFmtId="0" fontId="10" fillId="5" borderId="31" xfId="0" applyFont="1" applyFill="1" applyBorder="1" applyAlignment="1">
      <alignment vertical="center"/>
    </xf>
    <xf numFmtId="166" fontId="2" fillId="6" borderId="32" xfId="0" applyNumberFormat="1" applyFont="1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16" fillId="2" borderId="21" xfId="0" applyFont="1" applyFill="1" applyBorder="1" applyAlignment="1">
      <alignment vertical="center"/>
    </xf>
    <xf numFmtId="49" fontId="13" fillId="8" borderId="33" xfId="0" applyNumberFormat="1" applyFont="1" applyFill="1" applyBorder="1" applyAlignment="1">
      <alignment vertical="center"/>
    </xf>
    <xf numFmtId="49" fontId="15" fillId="8" borderId="34" xfId="0" applyNumberFormat="1" applyFont="1" applyFill="1" applyBorder="1"/>
    <xf numFmtId="49" fontId="13" fillId="2" borderId="35" xfId="0" applyNumberFormat="1" applyFont="1" applyFill="1" applyBorder="1" applyAlignment="1">
      <alignment vertical="center"/>
    </xf>
    <xf numFmtId="9" fontId="15" fillId="2" borderId="36" xfId="0" applyNumberFormat="1" applyFont="1" applyFill="1" applyBorder="1"/>
    <xf numFmtId="49" fontId="13" fillId="8" borderId="37" xfId="0" applyNumberFormat="1" applyFont="1" applyFill="1" applyBorder="1" applyAlignment="1">
      <alignment vertical="center"/>
    </xf>
    <xf numFmtId="167" fontId="13" fillId="8" borderId="38" xfId="0" applyNumberFormat="1" applyFont="1" applyFill="1" applyBorder="1" applyAlignment="1">
      <alignment vertical="center"/>
    </xf>
    <xf numFmtId="9" fontId="13" fillId="8" borderId="39" xfId="0" applyNumberFormat="1" applyFont="1" applyFill="1" applyBorder="1" applyAlignment="1">
      <alignment vertical="center"/>
    </xf>
    <xf numFmtId="0" fontId="15" fillId="9" borderId="42" xfId="0" applyFont="1" applyFill="1" applyBorder="1"/>
    <xf numFmtId="0" fontId="15" fillId="2" borderId="21" xfId="0" applyFont="1" applyFill="1" applyBorder="1" applyAlignment="1">
      <alignment vertical="center"/>
    </xf>
    <xf numFmtId="49" fontId="15" fillId="2" borderId="21" xfId="0" applyNumberFormat="1" applyFont="1" applyFill="1" applyBorder="1" applyAlignment="1">
      <alignment vertical="center"/>
    </xf>
    <xf numFmtId="49" fontId="13" fillId="2" borderId="43" xfId="0" applyNumberFormat="1" applyFont="1" applyFill="1" applyBorder="1" applyAlignment="1">
      <alignment vertical="center"/>
    </xf>
    <xf numFmtId="0" fontId="15" fillId="2" borderId="44" xfId="0" applyFont="1" applyFill="1" applyBorder="1"/>
    <xf numFmtId="0" fontId="15" fillId="2" borderId="45" xfId="0" applyFont="1" applyFill="1" applyBorder="1"/>
    <xf numFmtId="49" fontId="15" fillId="2" borderId="46" xfId="0" applyNumberFormat="1" applyFont="1" applyFill="1" applyBorder="1" applyAlignment="1">
      <alignment vertical="center"/>
    </xf>
    <xf numFmtId="0" fontId="15" fillId="2" borderId="47" xfId="0" applyFont="1" applyFill="1" applyBorder="1"/>
    <xf numFmtId="49" fontId="15" fillId="2" borderId="48" xfId="0" applyNumberFormat="1" applyFont="1" applyFill="1" applyBorder="1" applyAlignment="1">
      <alignment vertical="center"/>
    </xf>
    <xf numFmtId="0" fontId="15" fillId="2" borderId="49" xfId="0" applyFont="1" applyFill="1" applyBorder="1"/>
    <xf numFmtId="0" fontId="15" fillId="2" borderId="50" xfId="0" applyFont="1" applyFill="1" applyBorder="1"/>
    <xf numFmtId="0" fontId="13" fillId="7" borderId="21" xfId="0" applyFont="1" applyFill="1" applyBorder="1" applyAlignment="1">
      <alignment vertical="center"/>
    </xf>
    <xf numFmtId="0" fontId="10" fillId="9" borderId="20" xfId="0" applyFont="1" applyFill="1" applyBorder="1" applyAlignment="1">
      <alignment vertical="center"/>
    </xf>
    <xf numFmtId="49" fontId="18" fillId="9" borderId="21" xfId="0" applyNumberFormat="1" applyFont="1" applyFill="1" applyBorder="1" applyAlignment="1">
      <alignment vertical="center"/>
    </xf>
    <xf numFmtId="0" fontId="10" fillId="9" borderId="21" xfId="0" applyFont="1" applyFill="1" applyBorder="1" applyAlignment="1">
      <alignment vertical="center"/>
    </xf>
    <xf numFmtId="0" fontId="10" fillId="9" borderId="51" xfId="0" applyFont="1" applyFill="1" applyBorder="1" applyAlignment="1">
      <alignment vertical="center"/>
    </xf>
    <xf numFmtId="49" fontId="13" fillId="8" borderId="52" xfId="0" applyNumberFormat="1" applyFont="1" applyFill="1" applyBorder="1" applyAlignment="1">
      <alignment vertical="center"/>
    </xf>
    <xf numFmtId="0" fontId="13" fillId="8" borderId="53" xfId="0" applyNumberFormat="1" applyFont="1" applyFill="1" applyBorder="1" applyAlignment="1">
      <alignment vertical="center"/>
    </xf>
    <xf numFmtId="0" fontId="13" fillId="8" borderId="54" xfId="0" applyNumberFormat="1" applyFont="1" applyFill="1" applyBorder="1" applyAlignment="1">
      <alignment vertical="center"/>
    </xf>
    <xf numFmtId="167" fontId="13" fillId="8" borderId="39" xfId="0" applyNumberFormat="1" applyFont="1" applyFill="1" applyBorder="1" applyAlignment="1">
      <alignment vertical="center"/>
    </xf>
    <xf numFmtId="0" fontId="0" fillId="0" borderId="21" xfId="0" applyNumberFormat="1" applyBorder="1"/>
    <xf numFmtId="3" fontId="3" fillId="2" borderId="15" xfId="0" applyNumberFormat="1" applyFont="1" applyFill="1" applyBorder="1" applyAlignment="1">
      <alignment vertical="center"/>
    </xf>
    <xf numFmtId="3" fontId="4" fillId="3" borderId="15" xfId="0" applyNumberFormat="1" applyFont="1" applyFill="1" applyBorder="1" applyAlignment="1">
      <alignment vertical="center"/>
    </xf>
    <xf numFmtId="49" fontId="5" fillId="2" borderId="56" xfId="0" applyNumberFormat="1" applyFont="1" applyFill="1" applyBorder="1" applyAlignment="1">
      <alignment wrapText="1"/>
    </xf>
    <xf numFmtId="49" fontId="5" fillId="2" borderId="56" xfId="0" applyNumberFormat="1" applyFont="1" applyFill="1" applyBorder="1" applyAlignment="1">
      <alignment horizontal="center"/>
    </xf>
    <xf numFmtId="3" fontId="5" fillId="2" borderId="56" xfId="0" applyNumberFormat="1" applyFont="1" applyFill="1" applyBorder="1"/>
    <xf numFmtId="49" fontId="5" fillId="2" borderId="56" xfId="0" applyNumberFormat="1" applyFont="1" applyFill="1" applyBorder="1" applyAlignment="1">
      <alignment horizontal="center" wrapText="1"/>
    </xf>
    <xf numFmtId="165" fontId="5" fillId="2" borderId="56" xfId="0" applyNumberFormat="1" applyFont="1" applyFill="1" applyBorder="1"/>
    <xf numFmtId="49" fontId="9" fillId="3" borderId="57" xfId="0" applyNumberFormat="1" applyFont="1" applyFill="1" applyBorder="1" applyAlignment="1">
      <alignment vertical="center"/>
    </xf>
    <xf numFmtId="0" fontId="9" fillId="3" borderId="57" xfId="0" applyFont="1" applyFill="1" applyBorder="1" applyAlignment="1">
      <alignment horizontal="center" vertical="center"/>
    </xf>
    <xf numFmtId="0" fontId="9" fillId="3" borderId="57" xfId="0" applyFont="1" applyFill="1" applyBorder="1" applyAlignment="1">
      <alignment vertical="center"/>
    </xf>
    <xf numFmtId="3" fontId="9" fillId="3" borderId="57" xfId="0" applyNumberFormat="1" applyFont="1" applyFill="1" applyBorder="1" applyAlignment="1">
      <alignment vertical="center"/>
    </xf>
    <xf numFmtId="49" fontId="5" fillId="2" borderId="58" xfId="0" applyNumberFormat="1" applyFont="1" applyFill="1" applyBorder="1" applyAlignment="1">
      <alignment wrapText="1"/>
    </xf>
    <xf numFmtId="49" fontId="5" fillId="2" borderId="58" xfId="0" applyNumberFormat="1" applyFont="1" applyFill="1" applyBorder="1" applyAlignment="1">
      <alignment horizontal="center" wrapText="1"/>
    </xf>
    <xf numFmtId="0" fontId="5" fillId="2" borderId="58" xfId="0" applyNumberFormat="1" applyFont="1" applyFill="1" applyBorder="1" applyAlignment="1">
      <alignment wrapText="1"/>
    </xf>
    <xf numFmtId="49" fontId="5" fillId="2" borderId="58" xfId="0" applyNumberFormat="1" applyFont="1" applyFill="1" applyBorder="1" applyAlignment="1">
      <alignment horizontal="right" wrapText="1"/>
    </xf>
    <xf numFmtId="3" fontId="5" fillId="2" borderId="58" xfId="0" applyNumberFormat="1" applyFont="1" applyFill="1" applyBorder="1" applyAlignment="1">
      <alignment horizontal="right" wrapText="1"/>
    </xf>
    <xf numFmtId="0" fontId="20" fillId="10" borderId="55" xfId="2" applyFont="1" applyFill="1" applyBorder="1" applyAlignment="1">
      <alignment horizontal="justify" vertical="center" wrapText="1"/>
    </xf>
    <xf numFmtId="165" fontId="22" fillId="10" borderId="55" xfId="2" applyNumberFormat="1" applyFont="1" applyFill="1" applyBorder="1" applyAlignment="1">
      <alignment horizontal="center" vertical="center" wrapText="1"/>
    </xf>
    <xf numFmtId="3" fontId="22" fillId="10" borderId="55" xfId="2" applyNumberFormat="1" applyFont="1" applyFill="1" applyBorder="1" applyAlignment="1">
      <alignment horizontal="center" vertical="center" wrapText="1"/>
    </xf>
    <xf numFmtId="0" fontId="23" fillId="0" borderId="55" xfId="0" applyFont="1" applyBorder="1" applyAlignment="1">
      <alignment horizontal="center"/>
    </xf>
    <xf numFmtId="3" fontId="22" fillId="10" borderId="55" xfId="2" applyNumberFormat="1" applyFont="1" applyFill="1" applyBorder="1" applyAlignment="1">
      <alignment horizontal="right" vertical="center" wrapText="1"/>
    </xf>
    <xf numFmtId="168" fontId="21" fillId="0" borderId="55" xfId="0" applyNumberFormat="1" applyFont="1" applyBorder="1"/>
    <xf numFmtId="0" fontId="20" fillId="0" borderId="55" xfId="0" applyFont="1" applyBorder="1" applyAlignment="1">
      <alignment horizontal="left"/>
    </xf>
    <xf numFmtId="3" fontId="23" fillId="0" borderId="55" xfId="0" applyNumberFormat="1" applyFont="1" applyBorder="1" applyAlignment="1">
      <alignment horizontal="center"/>
    </xf>
    <xf numFmtId="168" fontId="21" fillId="10" borderId="55" xfId="0" applyNumberFormat="1" applyFont="1" applyFill="1" applyBorder="1"/>
    <xf numFmtId="49" fontId="18" fillId="9" borderId="40" xfId="0" applyNumberFormat="1" applyFont="1" applyFill="1" applyBorder="1" applyAlignment="1">
      <alignment vertical="center"/>
    </xf>
    <xf numFmtId="0" fontId="13" fillId="9" borderId="41" xfId="0" applyFont="1" applyFill="1" applyBorder="1" applyAlignment="1">
      <alignment vertical="center"/>
    </xf>
    <xf numFmtId="49" fontId="5" fillId="2" borderId="6" xfId="0" applyNumberFormat="1" applyFont="1" applyFill="1" applyBorder="1" applyAlignment="1">
      <alignment wrapText="1"/>
    </xf>
    <xf numFmtId="0" fontId="5" fillId="2" borderId="6" xfId="0" applyFont="1" applyFill="1" applyBorder="1" applyAlignment="1">
      <alignment wrapText="1"/>
    </xf>
    <xf numFmtId="49" fontId="4" fillId="3" borderId="6" xfId="0" applyNumberFormat="1" applyFont="1" applyFill="1" applyBorder="1" applyAlignment="1">
      <alignment wrapText="1"/>
    </xf>
    <xf numFmtId="0" fontId="4" fillId="4" borderId="6" xfId="0" applyFont="1" applyFill="1" applyBorder="1" applyAlignment="1">
      <alignment wrapText="1"/>
    </xf>
    <xf numFmtId="49" fontId="7" fillId="3" borderId="6" xfId="0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/>
    <xf numFmtId="0" fontId="5" fillId="2" borderId="6" xfId="0" applyFont="1" applyFill="1" applyBorder="1" applyAlignment="1"/>
  </cellXfs>
  <cellStyles count="3">
    <cellStyle name="Normal" xfId="0" builtinId="0"/>
    <cellStyle name="Normal 2" xfId="1" xr:uid="{00000000-0005-0000-0000-000001000000}"/>
    <cellStyle name="Normal 3 2" xfId="2" xr:uid="{00000000-0005-0000-0000-000002000000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314325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0500"/>
          <a:ext cx="55816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IU75"/>
  <sheetViews>
    <sheetView showGridLines="0" tabSelected="1" topLeftCell="A51" workbookViewId="0">
      <selection activeCell="E74" sqref="E74"/>
    </sheetView>
  </sheetViews>
  <sheetFormatPr defaultColWidth="10.85546875" defaultRowHeight="11.25" customHeight="1"/>
  <cols>
    <col min="1" max="1" width="4.42578125" style="1" customWidth="1"/>
    <col min="2" max="2" width="23.85546875" style="1" customWidth="1"/>
    <col min="3" max="3" width="19.42578125" style="1" customWidth="1"/>
    <col min="4" max="4" width="9.42578125" style="1" customWidth="1"/>
    <col min="5" max="5" width="14.42578125" style="1" customWidth="1"/>
    <col min="6" max="6" width="11.85546875" style="1" customWidth="1"/>
    <col min="7" max="7" width="12.42578125" style="1" customWidth="1"/>
    <col min="8" max="255" width="10.85546875" style="1" customWidth="1"/>
  </cols>
  <sheetData>
    <row r="1" spans="1:7" ht="15" customHeight="1">
      <c r="A1" s="2"/>
      <c r="B1" s="2"/>
      <c r="C1" s="2"/>
      <c r="D1" s="2"/>
      <c r="E1" s="2"/>
      <c r="F1" s="2"/>
      <c r="G1" s="2"/>
    </row>
    <row r="2" spans="1:7" ht="15" customHeight="1">
      <c r="A2" s="2"/>
      <c r="B2" s="2"/>
      <c r="C2" s="2"/>
      <c r="D2" s="2"/>
      <c r="E2" s="2"/>
      <c r="F2" s="2"/>
      <c r="G2" s="2"/>
    </row>
    <row r="3" spans="1:7" ht="15" customHeight="1">
      <c r="A3" s="2"/>
      <c r="B3" s="2"/>
      <c r="C3" s="2"/>
      <c r="D3" s="2"/>
      <c r="E3" s="2"/>
      <c r="F3" s="2"/>
      <c r="G3" s="2"/>
    </row>
    <row r="4" spans="1:7" ht="15" customHeight="1">
      <c r="A4" s="2"/>
      <c r="B4" s="2"/>
      <c r="C4" s="2"/>
      <c r="D4" s="2"/>
      <c r="E4" s="2"/>
      <c r="F4" s="2"/>
      <c r="G4" s="2"/>
    </row>
    <row r="5" spans="1:7" ht="15" customHeight="1">
      <c r="A5" s="2"/>
      <c r="B5" s="2"/>
      <c r="C5" s="2"/>
      <c r="D5" s="2"/>
      <c r="E5" s="2"/>
      <c r="F5" s="2"/>
      <c r="G5" s="2"/>
    </row>
    <row r="6" spans="1:7" ht="15" customHeight="1">
      <c r="A6" s="2"/>
      <c r="B6" s="2"/>
      <c r="C6" s="2"/>
      <c r="D6" s="2"/>
      <c r="E6" s="2"/>
      <c r="F6" s="2"/>
      <c r="G6" s="2"/>
    </row>
    <row r="7" spans="1:7" ht="15" customHeight="1">
      <c r="A7" s="2"/>
      <c r="B7" s="2"/>
      <c r="C7" s="2"/>
      <c r="D7" s="2"/>
      <c r="E7" s="2"/>
      <c r="F7" s="2"/>
      <c r="G7" s="2"/>
    </row>
    <row r="8" spans="1:7" ht="15" customHeight="1">
      <c r="A8" s="2"/>
      <c r="B8" s="3"/>
      <c r="C8" s="4"/>
      <c r="D8" s="2"/>
      <c r="E8" s="4"/>
      <c r="F8" s="4"/>
      <c r="G8" s="4"/>
    </row>
    <row r="9" spans="1:7" ht="12" customHeight="1">
      <c r="A9" s="5"/>
      <c r="B9" s="6" t="s">
        <v>0</v>
      </c>
      <c r="C9" s="7" t="s">
        <v>1</v>
      </c>
      <c r="D9" s="8"/>
      <c r="E9" s="149" t="s">
        <v>2</v>
      </c>
      <c r="F9" s="150"/>
      <c r="G9" s="9">
        <v>50</v>
      </c>
    </row>
    <row r="10" spans="1:7" ht="26.25" customHeight="1">
      <c r="A10" s="5"/>
      <c r="B10" s="10" t="s">
        <v>3</v>
      </c>
      <c r="C10" s="11" t="s">
        <v>4</v>
      </c>
      <c r="D10" s="12"/>
      <c r="E10" s="147" t="s">
        <v>5</v>
      </c>
      <c r="F10" s="148"/>
      <c r="G10" s="13" t="s">
        <v>6</v>
      </c>
    </row>
    <row r="11" spans="1:7" ht="18" customHeight="1">
      <c r="A11" s="5"/>
      <c r="B11" s="10" t="s">
        <v>7</v>
      </c>
      <c r="C11" s="13" t="s">
        <v>8</v>
      </c>
      <c r="D11" s="12"/>
      <c r="E11" s="147" t="s">
        <v>9</v>
      </c>
      <c r="F11" s="148"/>
      <c r="G11" s="14">
        <v>25000</v>
      </c>
    </row>
    <row r="12" spans="1:7" ht="11.25" customHeight="1">
      <c r="A12" s="5"/>
      <c r="B12" s="10" t="s">
        <v>10</v>
      </c>
      <c r="C12" s="15" t="s">
        <v>11</v>
      </c>
      <c r="D12" s="12"/>
      <c r="E12" s="16" t="s">
        <v>12</v>
      </c>
      <c r="F12" s="17"/>
      <c r="G12" s="18">
        <f>(G9*G11)</f>
        <v>1250000</v>
      </c>
    </row>
    <row r="13" spans="1:7" ht="11.25" customHeight="1">
      <c r="A13" s="5"/>
      <c r="B13" s="10" t="s">
        <v>13</v>
      </c>
      <c r="C13" s="13" t="s">
        <v>14</v>
      </c>
      <c r="D13" s="12"/>
      <c r="E13" s="147" t="s">
        <v>15</v>
      </c>
      <c r="F13" s="148"/>
      <c r="G13" s="13" t="s">
        <v>16</v>
      </c>
    </row>
    <row r="14" spans="1:7" ht="13.5" customHeight="1">
      <c r="A14" s="5"/>
      <c r="B14" s="10" t="s">
        <v>17</v>
      </c>
      <c r="C14" s="13" t="s">
        <v>18</v>
      </c>
      <c r="D14" s="12"/>
      <c r="E14" s="147" t="s">
        <v>19</v>
      </c>
      <c r="F14" s="148"/>
      <c r="G14" s="13" t="s">
        <v>20</v>
      </c>
    </row>
    <row r="15" spans="1:7" ht="25.5" customHeight="1">
      <c r="A15" s="5"/>
      <c r="B15" s="10" t="s">
        <v>21</v>
      </c>
      <c r="C15" s="19">
        <v>44616</v>
      </c>
      <c r="D15" s="12"/>
      <c r="E15" s="153" t="s">
        <v>22</v>
      </c>
      <c r="F15" s="154"/>
      <c r="G15" s="15" t="s">
        <v>23</v>
      </c>
    </row>
    <row r="16" spans="1:7" ht="12" customHeight="1">
      <c r="A16" s="2"/>
      <c r="B16" s="20"/>
      <c r="C16" s="21"/>
      <c r="D16" s="22"/>
      <c r="E16" s="23"/>
      <c r="F16" s="23"/>
      <c r="G16" s="24"/>
    </row>
    <row r="17" spans="1:7" ht="12" customHeight="1">
      <c r="A17" s="25"/>
      <c r="B17" s="151" t="s">
        <v>24</v>
      </c>
      <c r="C17" s="152"/>
      <c r="D17" s="152"/>
      <c r="E17" s="152"/>
      <c r="F17" s="152"/>
      <c r="G17" s="152"/>
    </row>
    <row r="18" spans="1:7" ht="12" customHeight="1">
      <c r="A18" s="2"/>
      <c r="B18" s="26"/>
      <c r="C18" s="27"/>
      <c r="D18" s="27"/>
      <c r="E18" s="27"/>
      <c r="F18" s="28"/>
      <c r="G18" s="28"/>
    </row>
    <row r="19" spans="1:7" ht="12" customHeight="1">
      <c r="A19" s="5"/>
      <c r="B19" s="29" t="s">
        <v>25</v>
      </c>
      <c r="C19" s="30"/>
      <c r="D19" s="31"/>
      <c r="E19" s="31"/>
      <c r="F19" s="31"/>
      <c r="G19" s="31"/>
    </row>
    <row r="20" spans="1:7" ht="24" customHeight="1">
      <c r="A20" s="25"/>
      <c r="B20" s="32" t="s">
        <v>26</v>
      </c>
      <c r="C20" s="32" t="s">
        <v>27</v>
      </c>
      <c r="D20" s="32" t="s">
        <v>28</v>
      </c>
      <c r="E20" s="32" t="s">
        <v>29</v>
      </c>
      <c r="F20" s="32" t="s">
        <v>30</v>
      </c>
      <c r="G20" s="32" t="s">
        <v>31</v>
      </c>
    </row>
    <row r="21" spans="1:7" ht="18" customHeight="1">
      <c r="A21" s="25"/>
      <c r="B21" s="136" t="s">
        <v>32</v>
      </c>
      <c r="C21" s="137" t="s">
        <v>33</v>
      </c>
      <c r="D21" s="138">
        <v>1</v>
      </c>
      <c r="E21" s="139" t="s">
        <v>34</v>
      </c>
      <c r="F21" s="140">
        <v>20000</v>
      </c>
      <c r="G21" s="141">
        <f>F21*D21</f>
        <v>20000</v>
      </c>
    </row>
    <row r="22" spans="1:7" ht="19.5" customHeight="1">
      <c r="A22" s="25"/>
      <c r="B22" s="136" t="s">
        <v>35</v>
      </c>
      <c r="C22" s="137" t="s">
        <v>36</v>
      </c>
      <c r="D22" s="138">
        <v>20</v>
      </c>
      <c r="E22" s="139" t="s">
        <v>34</v>
      </c>
      <c r="F22" s="140">
        <v>20000</v>
      </c>
      <c r="G22" s="141">
        <f>+D22*F22</f>
        <v>400000</v>
      </c>
    </row>
    <row r="23" spans="1:7" ht="12.75" customHeight="1">
      <c r="A23" s="25"/>
      <c r="B23" s="33" t="s">
        <v>37</v>
      </c>
      <c r="C23" s="34"/>
      <c r="D23" s="34"/>
      <c r="E23" s="34"/>
      <c r="F23" s="35"/>
      <c r="G23" s="36">
        <f>SUM(G21:G22)</f>
        <v>420000</v>
      </c>
    </row>
    <row r="24" spans="1:7" ht="12" customHeight="1">
      <c r="A24" s="2"/>
      <c r="B24" s="26"/>
      <c r="C24" s="28"/>
      <c r="D24" s="28"/>
      <c r="E24" s="28"/>
      <c r="F24" s="37"/>
      <c r="G24" s="37"/>
    </row>
    <row r="25" spans="1:7" ht="12" customHeight="1">
      <c r="A25" s="5"/>
      <c r="B25" s="38" t="s">
        <v>38</v>
      </c>
      <c r="C25" s="39"/>
      <c r="D25" s="40"/>
      <c r="E25" s="40"/>
      <c r="F25" s="41"/>
      <c r="G25" s="41"/>
    </row>
    <row r="26" spans="1:7" ht="24" customHeight="1">
      <c r="A26" s="5"/>
      <c r="B26" s="42" t="s">
        <v>26</v>
      </c>
      <c r="C26" s="43" t="s">
        <v>27</v>
      </c>
      <c r="D26" s="43" t="s">
        <v>28</v>
      </c>
      <c r="E26" s="42" t="s">
        <v>29</v>
      </c>
      <c r="F26" s="43" t="s">
        <v>30</v>
      </c>
      <c r="G26" s="42" t="s">
        <v>31</v>
      </c>
    </row>
    <row r="27" spans="1:7" ht="12" customHeight="1">
      <c r="A27" s="5"/>
      <c r="B27" s="44"/>
      <c r="C27" s="45"/>
      <c r="D27" s="45"/>
      <c r="E27" s="45"/>
      <c r="F27" s="120"/>
      <c r="G27" s="120"/>
    </row>
    <row r="28" spans="1:7" ht="12" customHeight="1">
      <c r="A28" s="5"/>
      <c r="B28" s="46" t="s">
        <v>39</v>
      </c>
      <c r="C28" s="47"/>
      <c r="D28" s="47"/>
      <c r="E28" s="47"/>
      <c r="F28" s="48"/>
      <c r="G28" s="121">
        <f>SUM(G27)</f>
        <v>0</v>
      </c>
    </row>
    <row r="29" spans="1:7" ht="12" customHeight="1">
      <c r="A29" s="2"/>
      <c r="B29" s="49"/>
      <c r="C29" s="50"/>
      <c r="D29" s="50"/>
      <c r="E29" s="50"/>
      <c r="F29" s="51"/>
      <c r="G29" s="51"/>
    </row>
    <row r="30" spans="1:7" ht="12" customHeight="1">
      <c r="A30" s="5"/>
      <c r="B30" s="38" t="s">
        <v>40</v>
      </c>
      <c r="C30" s="39"/>
      <c r="D30" s="40"/>
      <c r="E30" s="40"/>
      <c r="F30" s="41"/>
      <c r="G30" s="41"/>
    </row>
    <row r="31" spans="1:7" ht="24" customHeight="1">
      <c r="A31" s="5"/>
      <c r="B31" s="52" t="s">
        <v>26</v>
      </c>
      <c r="C31" s="52" t="s">
        <v>27</v>
      </c>
      <c r="D31" s="52" t="s">
        <v>28</v>
      </c>
      <c r="E31" s="52" t="s">
        <v>29</v>
      </c>
      <c r="F31" s="53" t="s">
        <v>30</v>
      </c>
      <c r="G31" s="52" t="s">
        <v>31</v>
      </c>
    </row>
    <row r="32" spans="1:7" ht="12.75" customHeight="1">
      <c r="A32" s="25"/>
      <c r="B32" s="131"/>
      <c r="C32" s="132"/>
      <c r="D32" s="133"/>
      <c r="E32" s="134"/>
      <c r="F32" s="135"/>
      <c r="G32" s="135">
        <f t="shared" ref="G32" si="0">(D32*F32)</f>
        <v>0</v>
      </c>
    </row>
    <row r="33" spans="1:11" ht="12.75" customHeight="1">
      <c r="A33" s="5"/>
      <c r="B33" s="54" t="s">
        <v>41</v>
      </c>
      <c r="C33" s="55"/>
      <c r="D33" s="55"/>
      <c r="E33" s="55"/>
      <c r="F33" s="56"/>
      <c r="G33" s="57">
        <f>SUM(G32:G32)</f>
        <v>0</v>
      </c>
    </row>
    <row r="34" spans="1:11" ht="12" customHeight="1">
      <c r="A34" s="2"/>
      <c r="B34" s="49"/>
      <c r="C34" s="50"/>
      <c r="D34" s="50"/>
      <c r="E34" s="50"/>
      <c r="F34" s="51"/>
      <c r="G34" s="51"/>
    </row>
    <row r="35" spans="1:11" ht="12" customHeight="1">
      <c r="A35" s="5"/>
      <c r="B35" s="38" t="s">
        <v>42</v>
      </c>
      <c r="C35" s="39"/>
      <c r="D35" s="40"/>
      <c r="E35" s="40"/>
      <c r="F35" s="41"/>
      <c r="G35" s="41"/>
    </row>
    <row r="36" spans="1:11" ht="24" customHeight="1">
      <c r="A36" s="5"/>
      <c r="B36" s="53" t="s">
        <v>43</v>
      </c>
      <c r="C36" s="53" t="s">
        <v>44</v>
      </c>
      <c r="D36" s="53" t="s">
        <v>45</v>
      </c>
      <c r="E36" s="53" t="s">
        <v>29</v>
      </c>
      <c r="F36" s="53" t="s">
        <v>30</v>
      </c>
      <c r="G36" s="53" t="s">
        <v>31</v>
      </c>
      <c r="K36" s="119"/>
    </row>
    <row r="37" spans="1:11" ht="12.75" customHeight="1">
      <c r="A37" s="25"/>
      <c r="B37" s="142" t="s">
        <v>46</v>
      </c>
      <c r="C37" s="139" t="s">
        <v>47</v>
      </c>
      <c r="D37" s="139">
        <v>500</v>
      </c>
      <c r="E37" s="139" t="s">
        <v>48</v>
      </c>
      <c r="F37" s="143">
        <v>300</v>
      </c>
      <c r="G37" s="144">
        <f>F37*D37</f>
        <v>150000</v>
      </c>
      <c r="K37" s="119"/>
    </row>
    <row r="38" spans="1:11" ht="12.75" customHeight="1">
      <c r="A38" s="25"/>
      <c r="B38" s="142" t="s">
        <v>49</v>
      </c>
      <c r="C38" s="139" t="s">
        <v>47</v>
      </c>
      <c r="D38" s="139">
        <v>1500</v>
      </c>
      <c r="E38" s="139" t="s">
        <v>48</v>
      </c>
      <c r="F38" s="143">
        <v>300</v>
      </c>
      <c r="G38" s="144">
        <f>F38*D38</f>
        <v>450000</v>
      </c>
    </row>
    <row r="39" spans="1:11" ht="13.5" customHeight="1">
      <c r="A39" s="5"/>
      <c r="B39" s="58" t="s">
        <v>50</v>
      </c>
      <c r="C39" s="59"/>
      <c r="D39" s="59"/>
      <c r="E39" s="59"/>
      <c r="F39" s="60"/>
      <c r="G39" s="61">
        <f>SUM(G37:G38)</f>
        <v>600000</v>
      </c>
    </row>
    <row r="40" spans="1:11" ht="12" customHeight="1">
      <c r="A40" s="2"/>
      <c r="B40" s="49"/>
      <c r="C40" s="50"/>
      <c r="D40" s="50"/>
      <c r="E40" s="62"/>
      <c r="F40" s="51"/>
      <c r="G40" s="51"/>
    </row>
    <row r="41" spans="1:11" ht="12" customHeight="1">
      <c r="A41" s="5"/>
      <c r="B41" s="38" t="s">
        <v>51</v>
      </c>
      <c r="C41" s="39"/>
      <c r="D41" s="40"/>
      <c r="E41" s="40"/>
      <c r="F41" s="41"/>
      <c r="G41" s="41"/>
    </row>
    <row r="42" spans="1:11" ht="24" customHeight="1">
      <c r="A42" s="5"/>
      <c r="B42" s="52" t="s">
        <v>52</v>
      </c>
      <c r="C42" s="53" t="s">
        <v>44</v>
      </c>
      <c r="D42" s="53" t="s">
        <v>45</v>
      </c>
      <c r="E42" s="52" t="s">
        <v>29</v>
      </c>
      <c r="F42" s="53" t="s">
        <v>30</v>
      </c>
      <c r="G42" s="52" t="s">
        <v>31</v>
      </c>
    </row>
    <row r="43" spans="1:11" ht="12.75" customHeight="1">
      <c r="A43" s="25"/>
      <c r="B43" s="122" t="s">
        <v>53</v>
      </c>
      <c r="C43" s="123" t="s">
        <v>44</v>
      </c>
      <c r="D43" s="124">
        <v>1</v>
      </c>
      <c r="E43" s="125" t="s">
        <v>54</v>
      </c>
      <c r="F43" s="126">
        <v>50000</v>
      </c>
      <c r="G43" s="124">
        <f>(D43*F43)</f>
        <v>50000</v>
      </c>
    </row>
    <row r="44" spans="1:11" ht="13.5" customHeight="1">
      <c r="A44" s="5"/>
      <c r="B44" s="127" t="s">
        <v>55</v>
      </c>
      <c r="C44" s="128"/>
      <c r="D44" s="128"/>
      <c r="E44" s="128"/>
      <c r="F44" s="129"/>
      <c r="G44" s="130">
        <f>SUM(G43)</f>
        <v>50000</v>
      </c>
    </row>
    <row r="45" spans="1:11" ht="12" customHeight="1">
      <c r="A45" s="2"/>
      <c r="B45" s="78"/>
      <c r="C45" s="78"/>
      <c r="D45" s="78"/>
      <c r="E45" s="78"/>
      <c r="F45" s="79"/>
      <c r="G45" s="79"/>
    </row>
    <row r="46" spans="1:11" ht="12" customHeight="1">
      <c r="A46" s="75"/>
      <c r="B46" s="80" t="s">
        <v>56</v>
      </c>
      <c r="C46" s="81"/>
      <c r="D46" s="81"/>
      <c r="E46" s="81"/>
      <c r="F46" s="81"/>
      <c r="G46" s="82">
        <f>G23+G28+G33+G39+G44</f>
        <v>1070000</v>
      </c>
    </row>
    <row r="47" spans="1:11" ht="12" customHeight="1">
      <c r="A47" s="75"/>
      <c r="B47" s="83" t="s">
        <v>57</v>
      </c>
      <c r="C47" s="64"/>
      <c r="D47" s="64"/>
      <c r="E47" s="64"/>
      <c r="F47" s="64"/>
      <c r="G47" s="84">
        <f>G46*0.05</f>
        <v>53500</v>
      </c>
    </row>
    <row r="48" spans="1:11" ht="12" customHeight="1">
      <c r="A48" s="75"/>
      <c r="B48" s="85" t="s">
        <v>58</v>
      </c>
      <c r="C48" s="63"/>
      <c r="D48" s="63"/>
      <c r="E48" s="63"/>
      <c r="F48" s="63"/>
      <c r="G48" s="86">
        <f>G47+G46</f>
        <v>1123500</v>
      </c>
    </row>
    <row r="49" spans="1:7" ht="12" customHeight="1">
      <c r="A49" s="75"/>
      <c r="B49" s="83" t="s">
        <v>59</v>
      </c>
      <c r="C49" s="64"/>
      <c r="D49" s="64"/>
      <c r="E49" s="64"/>
      <c r="F49" s="64"/>
      <c r="G49" s="84">
        <f>G12</f>
        <v>1250000</v>
      </c>
    </row>
    <row r="50" spans="1:7" ht="12" customHeight="1">
      <c r="A50" s="75"/>
      <c r="B50" s="87" t="s">
        <v>60</v>
      </c>
      <c r="C50" s="88"/>
      <c r="D50" s="88"/>
      <c r="E50" s="88"/>
      <c r="F50" s="88"/>
      <c r="G50" s="89">
        <f>G49-G48</f>
        <v>126500</v>
      </c>
    </row>
    <row r="51" spans="1:7" ht="12" customHeight="1">
      <c r="A51" s="75"/>
      <c r="B51" s="76" t="s">
        <v>61</v>
      </c>
      <c r="C51" s="77"/>
      <c r="D51" s="77"/>
      <c r="E51" s="77"/>
      <c r="F51" s="77"/>
      <c r="G51" s="72"/>
    </row>
    <row r="52" spans="1:7" ht="12.75" customHeight="1" thickBot="1">
      <c r="A52" s="75"/>
      <c r="B52" s="90"/>
      <c r="C52" s="77"/>
      <c r="D52" s="77"/>
      <c r="E52" s="77"/>
      <c r="F52" s="77"/>
      <c r="G52" s="72"/>
    </row>
    <row r="53" spans="1:7" ht="12" customHeight="1">
      <c r="A53" s="75"/>
      <c r="B53" s="102" t="s">
        <v>62</v>
      </c>
      <c r="C53" s="103"/>
      <c r="D53" s="103"/>
      <c r="E53" s="103"/>
      <c r="F53" s="104"/>
      <c r="G53" s="72"/>
    </row>
    <row r="54" spans="1:7" ht="12" customHeight="1">
      <c r="A54" s="75"/>
      <c r="B54" s="105" t="s">
        <v>63</v>
      </c>
      <c r="C54" s="74"/>
      <c r="D54" s="74"/>
      <c r="E54" s="74"/>
      <c r="F54" s="106"/>
      <c r="G54" s="72"/>
    </row>
    <row r="55" spans="1:7" ht="12" customHeight="1">
      <c r="A55" s="75"/>
      <c r="B55" s="105" t="s">
        <v>64</v>
      </c>
      <c r="C55" s="74"/>
      <c r="D55" s="74"/>
      <c r="E55" s="74"/>
      <c r="F55" s="106"/>
      <c r="G55" s="72"/>
    </row>
    <row r="56" spans="1:7" ht="12" customHeight="1">
      <c r="A56" s="75"/>
      <c r="B56" s="105" t="s">
        <v>65</v>
      </c>
      <c r="C56" s="74"/>
      <c r="D56" s="74"/>
      <c r="E56" s="74"/>
      <c r="F56" s="106"/>
      <c r="G56" s="72"/>
    </row>
    <row r="57" spans="1:7" ht="12" customHeight="1">
      <c r="A57" s="75"/>
      <c r="B57" s="105" t="s">
        <v>66</v>
      </c>
      <c r="C57" s="74"/>
      <c r="D57" s="74"/>
      <c r="E57" s="74"/>
      <c r="F57" s="106"/>
      <c r="G57" s="72"/>
    </row>
    <row r="58" spans="1:7" ht="12" customHeight="1">
      <c r="A58" s="75"/>
      <c r="B58" s="105" t="s">
        <v>67</v>
      </c>
      <c r="C58" s="74"/>
      <c r="D58" s="74"/>
      <c r="E58" s="74"/>
      <c r="F58" s="106"/>
      <c r="G58" s="72"/>
    </row>
    <row r="59" spans="1:7" ht="12.75" customHeight="1" thickBot="1">
      <c r="A59" s="75"/>
      <c r="B59" s="107" t="s">
        <v>68</v>
      </c>
      <c r="C59" s="108"/>
      <c r="D59" s="108"/>
      <c r="E59" s="108"/>
      <c r="F59" s="109"/>
      <c r="G59" s="72"/>
    </row>
    <row r="60" spans="1:7" ht="12.75" customHeight="1">
      <c r="A60" s="75"/>
      <c r="B60" s="100"/>
      <c r="C60" s="74"/>
      <c r="D60" s="74"/>
      <c r="E60" s="74"/>
      <c r="F60" s="74"/>
      <c r="G60" s="72"/>
    </row>
    <row r="61" spans="1:7" ht="15" customHeight="1" thickBot="1">
      <c r="A61" s="75"/>
      <c r="B61" s="145" t="s">
        <v>69</v>
      </c>
      <c r="C61" s="146"/>
      <c r="D61" s="99"/>
      <c r="E61" s="66"/>
      <c r="F61" s="66"/>
      <c r="G61" s="72"/>
    </row>
    <row r="62" spans="1:7" ht="12" customHeight="1">
      <c r="A62" s="75"/>
      <c r="B62" s="92" t="s">
        <v>52</v>
      </c>
      <c r="C62" s="67" t="s">
        <v>70</v>
      </c>
      <c r="D62" s="93" t="s">
        <v>71</v>
      </c>
      <c r="E62" s="66"/>
      <c r="F62" s="66"/>
      <c r="G62" s="72"/>
    </row>
    <row r="63" spans="1:7" ht="12" customHeight="1">
      <c r="A63" s="75"/>
      <c r="B63" s="94" t="s">
        <v>72</v>
      </c>
      <c r="C63" s="68">
        <f>G23</f>
        <v>420000</v>
      </c>
      <c r="D63" s="95">
        <f>(C63/C69)</f>
        <v>0.37383177570093457</v>
      </c>
      <c r="E63" s="66"/>
      <c r="F63" s="66"/>
      <c r="G63" s="72"/>
    </row>
    <row r="64" spans="1:7" ht="12" customHeight="1">
      <c r="A64" s="75"/>
      <c r="B64" s="94" t="s">
        <v>73</v>
      </c>
      <c r="C64" s="68">
        <f>G28</f>
        <v>0</v>
      </c>
      <c r="D64" s="95">
        <v>0</v>
      </c>
      <c r="E64" s="66"/>
      <c r="F64" s="66"/>
      <c r="G64" s="72"/>
    </row>
    <row r="65" spans="1:7" ht="12" customHeight="1">
      <c r="A65" s="75"/>
      <c r="B65" s="94" t="s">
        <v>74</v>
      </c>
      <c r="C65" s="68">
        <f>G33</f>
        <v>0</v>
      </c>
      <c r="D65" s="95">
        <f>(C65/C69)</f>
        <v>0</v>
      </c>
      <c r="E65" s="66"/>
      <c r="F65" s="66"/>
      <c r="G65" s="72"/>
    </row>
    <row r="66" spans="1:7" ht="12" customHeight="1">
      <c r="A66" s="75"/>
      <c r="B66" s="94" t="s">
        <v>43</v>
      </c>
      <c r="C66" s="68">
        <f>G39</f>
        <v>600000</v>
      </c>
      <c r="D66" s="95">
        <f>(C66/C69)</f>
        <v>0.53404539385847793</v>
      </c>
      <c r="E66" s="66"/>
      <c r="F66" s="66"/>
      <c r="G66" s="72"/>
    </row>
    <row r="67" spans="1:7" ht="12" customHeight="1">
      <c r="A67" s="75"/>
      <c r="B67" s="94" t="s">
        <v>75</v>
      </c>
      <c r="C67" s="69">
        <f>G44</f>
        <v>50000</v>
      </c>
      <c r="D67" s="95">
        <f>(C67/C69)</f>
        <v>4.4503782821539828E-2</v>
      </c>
      <c r="E67" s="71"/>
      <c r="F67" s="71"/>
      <c r="G67" s="72"/>
    </row>
    <row r="68" spans="1:7" ht="12" customHeight="1">
      <c r="A68" s="75"/>
      <c r="B68" s="94" t="s">
        <v>76</v>
      </c>
      <c r="C68" s="69">
        <f>G47</f>
        <v>53500</v>
      </c>
      <c r="D68" s="95">
        <f>(C68/C69)</f>
        <v>4.7619047619047616E-2</v>
      </c>
      <c r="E68" s="71"/>
      <c r="F68" s="71"/>
      <c r="G68" s="72"/>
    </row>
    <row r="69" spans="1:7" ht="12.75" customHeight="1" thickBot="1">
      <c r="A69" s="75"/>
      <c r="B69" s="96" t="s">
        <v>77</v>
      </c>
      <c r="C69" s="97">
        <f>SUM(C63:C68)</f>
        <v>1123500</v>
      </c>
      <c r="D69" s="98">
        <f>SUM(D63:D68)</f>
        <v>1</v>
      </c>
      <c r="E69" s="71"/>
      <c r="F69" s="71"/>
      <c r="G69" s="72"/>
    </row>
    <row r="70" spans="1:7" ht="12" customHeight="1">
      <c r="A70" s="75"/>
      <c r="B70" s="90"/>
      <c r="C70" s="77"/>
      <c r="D70" s="77"/>
      <c r="E70" s="77"/>
      <c r="F70" s="77"/>
      <c r="G70" s="72"/>
    </row>
    <row r="71" spans="1:7" ht="12.75" customHeight="1">
      <c r="A71" s="75"/>
      <c r="B71" s="91"/>
      <c r="C71" s="77"/>
      <c r="D71" s="77"/>
      <c r="E71" s="77"/>
      <c r="F71" s="77"/>
      <c r="G71" s="72"/>
    </row>
    <row r="72" spans="1:7" ht="12" customHeight="1" thickBot="1">
      <c r="A72" s="65"/>
      <c r="B72" s="111"/>
      <c r="C72" s="112" t="s">
        <v>78</v>
      </c>
      <c r="D72" s="113"/>
      <c r="E72" s="114"/>
      <c r="F72" s="70"/>
      <c r="G72" s="72"/>
    </row>
    <row r="73" spans="1:7" ht="12" customHeight="1">
      <c r="A73" s="75"/>
      <c r="B73" s="115" t="s">
        <v>79</v>
      </c>
      <c r="C73" s="116">
        <v>45</v>
      </c>
      <c r="D73" s="116">
        <v>50</v>
      </c>
      <c r="E73" s="117">
        <v>55</v>
      </c>
      <c r="F73" s="110"/>
      <c r="G73" s="73"/>
    </row>
    <row r="74" spans="1:7" ht="12.75" customHeight="1" thickBot="1">
      <c r="A74" s="75"/>
      <c r="B74" s="96" t="s">
        <v>80</v>
      </c>
      <c r="C74" s="97">
        <f>(G48/C73)</f>
        <v>24966.666666666668</v>
      </c>
      <c r="D74" s="97">
        <f>(G48/D73)</f>
        <v>22470</v>
      </c>
      <c r="E74" s="118">
        <f>(G48/E73)</f>
        <v>20427.272727272728</v>
      </c>
      <c r="F74" s="110"/>
      <c r="G74" s="73"/>
    </row>
    <row r="75" spans="1:7" ht="15.6" customHeight="1">
      <c r="A75" s="75"/>
      <c r="B75" s="101" t="s">
        <v>81</v>
      </c>
      <c r="C75" s="74"/>
      <c r="D75" s="74"/>
      <c r="E75" s="74"/>
      <c r="F75" s="74"/>
      <c r="G75" s="74"/>
    </row>
  </sheetData>
  <mergeCells count="8">
    <mergeCell ref="B61:C61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Usuario invitado</cp:lastModifiedBy>
  <cp:revision/>
  <dcterms:created xsi:type="dcterms:W3CDTF">2020-11-27T12:49:26Z</dcterms:created>
  <dcterms:modified xsi:type="dcterms:W3CDTF">2022-06-23T14:47:21Z</dcterms:modified>
  <cp:category/>
  <cp:contentStatus/>
</cp:coreProperties>
</file>