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trebol ballic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" l="1"/>
  <c r="G46" i="1" l="1"/>
  <c r="G22" i="1"/>
  <c r="G21" i="1"/>
  <c r="G12" i="1"/>
  <c r="G57" i="1" l="1"/>
  <c r="C80" i="1" s="1"/>
  <c r="G51" i="1"/>
  <c r="G50" i="1"/>
  <c r="G48" i="1"/>
  <c r="G47" i="1"/>
  <c r="G44" i="1" l="1"/>
  <c r="C77" i="1" l="1"/>
  <c r="G43" i="1" l="1"/>
  <c r="G37" i="1"/>
  <c r="G36" i="1"/>
  <c r="G35" i="1"/>
  <c r="G34" i="1"/>
  <c r="G33" i="1"/>
  <c r="G32" i="1"/>
  <c r="G62" i="1"/>
  <c r="G23" i="1" l="1"/>
  <c r="C76" i="1" s="1"/>
  <c r="G52" i="1"/>
  <c r="C79" i="1" s="1"/>
  <c r="G38" i="1"/>
  <c r="C78" i="1" s="1"/>
  <c r="G59" i="1" l="1"/>
  <c r="G60" i="1" s="1"/>
  <c r="G61" i="1" l="1"/>
  <c r="C81" i="1"/>
  <c r="D87" i="1" l="1"/>
  <c r="G63" i="1"/>
  <c r="E87" i="1"/>
  <c r="C87" i="1"/>
  <c r="C82" i="1"/>
  <c r="D79" i="1" l="1"/>
  <c r="D80" i="1"/>
  <c r="D78" i="1"/>
  <c r="D76" i="1"/>
  <c r="D81" i="1"/>
  <c r="D82" i="1" l="1"/>
</calcChain>
</file>

<file path=xl/sharedStrings.xml><?xml version="1.0" encoding="utf-8"?>
<sst xmlns="http://schemas.openxmlformats.org/spreadsheetml/2006/main" count="144" uniqueCount="103">
  <si>
    <t>RUBRO O CULTIVO</t>
  </si>
  <si>
    <t>PRADERA BIANUAL</t>
  </si>
  <si>
    <t>RENDIMIENTO (kgs carne/Há.)</t>
  </si>
  <si>
    <t>VARIEDAD</t>
  </si>
  <si>
    <t>BALLICA-TREBOL</t>
  </si>
  <si>
    <t>FECHA ESTIMADA  PRECIO VENTA</t>
  </si>
  <si>
    <t>DICIEMBRE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</si>
  <si>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</si>
  <si>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</si>
  <si>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</si>
  <si>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</si>
  <si>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</si>
  <si>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</si>
  <si>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</si>
  <si>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</si>
  <si>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</si>
  <si>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</si>
  <si>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</si>
  <si>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</si>
  <si>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</si>
  <si>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</si>
  <si>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SEQUÍA,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</si>
  <si>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</si>
  <si>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</si>
  <si>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</si>
  <si>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</si>
  <si>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</si>
  <si>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</si>
  <si>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</si>
  <si>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</si>
  <si>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Mano de Obra Siembra</t>
  </si>
  <si>
    <t>JH</t>
  </si>
  <si>
    <t>Marzo-Septiembre</t>
  </si>
  <si>
    <t>Aplicación Herbicida</t>
  </si>
  <si>
    <t>Octubre-Noviembre</t>
  </si>
  <si>
    <t>Subtotal Jornadas Hombre</t>
  </si>
  <si>
    <t>JORNADAS ANIMAL</t>
  </si>
  <si>
    <t>Subtotal Jornadas Animal</t>
  </si>
  <si>
    <t>MAQUINARIA</t>
  </si>
  <si>
    <t>Barbecho Químico</t>
  </si>
  <si>
    <t>JM</t>
  </si>
  <si>
    <t>Febrero -Marzo</t>
  </si>
  <si>
    <t>Rastraje</t>
  </si>
  <si>
    <t>Vibrocultivador</t>
  </si>
  <si>
    <t>Rodon</t>
  </si>
  <si>
    <t>Aplicación Urea/Potasio</t>
  </si>
  <si>
    <t>Siembra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</si>
  <si>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</si>
  <si>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</si>
  <si>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</si>
  <si>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</si>
  <si>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</si>
  <si>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</si>
  <si>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Ballica </t>
  </si>
  <si>
    <t>kg</t>
  </si>
  <si>
    <t>Marzo-Sept</t>
  </si>
  <si>
    <t>Trébol Rosado</t>
  </si>
  <si>
    <t>FERTILIZANTES</t>
  </si>
  <si>
    <t>Can 27</t>
  </si>
  <si>
    <t>Kg</t>
  </si>
  <si>
    <t>Septiembre</t>
  </si>
  <si>
    <t>Mezcla NPK ( 7-27-11)</t>
  </si>
  <si>
    <t>Marzo</t>
  </si>
  <si>
    <t xml:space="preserve">cal </t>
  </si>
  <si>
    <t>Febrero</t>
  </si>
  <si>
    <t>HERBICIDAS</t>
  </si>
  <si>
    <t>MCPA</t>
  </si>
  <si>
    <t>Lt</t>
  </si>
  <si>
    <t>Septiembre-Octubre</t>
  </si>
  <si>
    <t>Zero</t>
  </si>
  <si>
    <t>Subtotal Insumos</t>
  </si>
  <si>
    <t>OTROS</t>
  </si>
  <si>
    <t>Item</t>
  </si>
  <si>
    <t>Flete</t>
  </si>
  <si>
    <t>u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</si>
  <si>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</si>
  <si>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</si>
  <si>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</si>
  <si>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</si>
  <si>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</si>
  <si>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</si>
  <si>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</si>
  <si>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</si>
  <si>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</si>
  <si>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</si>
  <si>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</si>
  <si>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</si>
  <si>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</si>
  <si>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</si>
  <si>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</si>
  <si>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</si>
  <si>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</si>
  <si>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</si>
  <si>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</si>
  <si>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</si>
  <si>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</si>
  <si>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</si>
  <si>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</si>
  <si>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</si>
  <si>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($/kg de carne)</t>
  </si>
  <si>
    <t>Rendimiento (kg de carne/há)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</si>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</sst>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[$-C0A]mmmm\-yy;@"/>
    <numFmt numFmtId="168" formatCode="_-* #,##0_-;\-* #,##0_-;_-* &quot;-&quot;??_-;_-@_-"/>
    <numFmt numFmtId="169" formatCode="_-* #,##0.0_-;\-* #,##0.0_-;_-* &quot;-&quot;??_-;_-@_-"/>
    <numFmt numFmtId="170" formatCode="#,##0_ ;\-#,##0\ 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</cellStyleXfs>
  <cellXfs count="179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165" fontId="1" fillId="2" borderId="2" xfId="0" applyNumberFormat="1" applyFont="1" applyFill="1" applyBorder="1" applyAlignment="1">
      <alignment horizontal="right" vertical="center"/>
    </xf>
    <xf numFmtId="165" fontId="9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3" xfId="0" applyFill="1" applyBorder="1"/>
    <xf numFmtId="0" fontId="15" fillId="2" borderId="26" xfId="0" applyFont="1" applyFill="1" applyBorder="1"/>
    <xf numFmtId="0" fontId="15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right" wrapText="1"/>
    </xf>
    <xf numFmtId="49" fontId="13" fillId="5" borderId="21" xfId="0" applyNumberFormat="1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horizontal="right" vertical="center"/>
    </xf>
    <xf numFmtId="49" fontId="16" fillId="3" borderId="24" xfId="0" applyNumberFormat="1" applyFont="1" applyFill="1" applyBorder="1" applyAlignment="1">
      <alignment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vertical="center"/>
    </xf>
    <xf numFmtId="3" fontId="16" fillId="3" borderId="24" xfId="0" applyNumberFormat="1" applyFont="1" applyFill="1" applyBorder="1" applyAlignment="1">
      <alignment horizontal="right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 wrapText="1"/>
    </xf>
    <xf numFmtId="49" fontId="13" fillId="3" borderId="21" xfId="0" applyNumberFormat="1" applyFont="1" applyFill="1" applyBorder="1" applyAlignment="1">
      <alignment horizontal="right" vertical="center"/>
    </xf>
    <xf numFmtId="49" fontId="16" fillId="3" borderId="25" xfId="0" applyNumberFormat="1" applyFont="1" applyFill="1" applyBorder="1" applyAlignment="1">
      <alignment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vertical="center"/>
    </xf>
    <xf numFmtId="3" fontId="16" fillId="3" borderId="25" xfId="0" applyNumberFormat="1" applyFont="1" applyFill="1" applyBorder="1" applyAlignment="1">
      <alignment horizontal="right" vertical="center"/>
    </xf>
    <xf numFmtId="49" fontId="13" fillId="3" borderId="21" xfId="0" applyNumberFormat="1" applyFont="1" applyFill="1" applyBorder="1" applyAlignment="1">
      <alignment horizontal="right" vertical="center" wrapText="1"/>
    </xf>
    <xf numFmtId="0" fontId="15" fillId="8" borderId="8" xfId="0" applyFont="1" applyFill="1" applyBorder="1"/>
    <xf numFmtId="49" fontId="19" fillId="7" borderId="4" xfId="0" applyNumberFormat="1" applyFont="1" applyFill="1" applyBorder="1" applyAlignment="1">
      <alignment vertical="center"/>
    </xf>
    <xf numFmtId="49" fontId="19" fillId="7" borderId="3" xfId="0" applyNumberFormat="1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/>
    </xf>
    <xf numFmtId="0" fontId="15" fillId="2" borderId="28" xfId="0" applyFont="1" applyFill="1" applyBorder="1"/>
    <xf numFmtId="14" fontId="15" fillId="2" borderId="27" xfId="0" applyNumberFormat="1" applyFont="1" applyFill="1" applyBorder="1"/>
    <xf numFmtId="0" fontId="0" fillId="0" borderId="0" xfId="0" applyNumberFormat="1" applyFill="1"/>
    <xf numFmtId="0" fontId="0" fillId="0" borderId="0" xfId="0" applyFill="1"/>
    <xf numFmtId="0" fontId="0" fillId="2" borderId="29" xfId="0" applyFill="1" applyBorder="1"/>
    <xf numFmtId="0" fontId="0" fillId="2" borderId="29" xfId="0" applyFill="1" applyBorder="1" applyAlignment="1">
      <alignment horizontal="right"/>
    </xf>
    <xf numFmtId="0" fontId="0" fillId="2" borderId="30" xfId="0" applyFill="1" applyBorder="1"/>
    <xf numFmtId="0" fontId="0" fillId="2" borderId="31" xfId="0" applyFill="1" applyBorder="1"/>
    <xf numFmtId="49" fontId="13" fillId="3" borderId="32" xfId="0" applyNumberFormat="1" applyFont="1" applyFill="1" applyBorder="1" applyAlignment="1">
      <alignment vertical="center" wrapText="1"/>
    </xf>
    <xf numFmtId="0" fontId="14" fillId="0" borderId="32" xfId="0" applyFont="1" applyFill="1" applyBorder="1" applyAlignment="1">
      <alignment horizontal="left" vertical="center"/>
    </xf>
    <xf numFmtId="168" fontId="15" fillId="0" borderId="32" xfId="2" applyNumberFormat="1" applyFont="1" applyFill="1" applyBorder="1" applyAlignment="1">
      <alignment horizontal="right"/>
    </xf>
    <xf numFmtId="49" fontId="15" fillId="2" borderId="32" xfId="0" applyNumberFormat="1" applyFont="1" applyFill="1" applyBorder="1" applyAlignment="1">
      <alignment vertical="center" wrapText="1"/>
    </xf>
    <xf numFmtId="0" fontId="15" fillId="0" borderId="32" xfId="0" applyFont="1" applyBorder="1" applyAlignment="1">
      <alignment horizontal="left" vertical="center"/>
    </xf>
    <xf numFmtId="17" fontId="15" fillId="0" borderId="32" xfId="0" applyNumberFormat="1" applyFont="1" applyBorder="1" applyAlignment="1">
      <alignment horizontal="right"/>
    </xf>
    <xf numFmtId="168" fontId="15" fillId="0" borderId="32" xfId="2" applyNumberFormat="1" applyFont="1" applyBorder="1" applyAlignment="1">
      <alignment horizontal="right" vertical="top"/>
    </xf>
    <xf numFmtId="49" fontId="15" fillId="2" borderId="33" xfId="0" applyNumberFormat="1" applyFont="1" applyFill="1" applyBorder="1"/>
    <xf numFmtId="168" fontId="15" fillId="0" borderId="32" xfId="2" applyNumberFormat="1" applyFont="1" applyBorder="1" applyAlignment="1">
      <alignment horizontal="right"/>
    </xf>
    <xf numFmtId="0" fontId="15" fillId="0" borderId="32" xfId="0" applyFont="1" applyBorder="1" applyAlignment="1">
      <alignment horizontal="right"/>
    </xf>
    <xf numFmtId="167" fontId="15" fillId="0" borderId="32" xfId="0" applyNumberFormat="1" applyFont="1" applyBorder="1" applyAlignment="1">
      <alignment horizontal="left" vertical="center"/>
    </xf>
    <xf numFmtId="0" fontId="15" fillId="2" borderId="30" xfId="0" applyFont="1" applyFill="1" applyBorder="1"/>
    <xf numFmtId="0" fontId="15" fillId="2" borderId="34" xfId="0" applyFont="1" applyFill="1" applyBorder="1"/>
    <xf numFmtId="0" fontId="0" fillId="2" borderId="35" xfId="0" applyFill="1" applyBorder="1"/>
    <xf numFmtId="0" fontId="15" fillId="2" borderId="36" xfId="0" applyFont="1" applyFill="1" applyBorder="1"/>
    <xf numFmtId="0" fontId="15" fillId="2" borderId="37" xfId="0" applyFont="1" applyFill="1" applyBorder="1" applyAlignment="1">
      <alignment horizontal="left"/>
    </xf>
    <xf numFmtId="0" fontId="15" fillId="2" borderId="37" xfId="0" applyFont="1" applyFill="1" applyBorder="1"/>
    <xf numFmtId="0" fontId="15" fillId="2" borderId="37" xfId="0" applyFont="1" applyFill="1" applyBorder="1" applyAlignment="1">
      <alignment horizontal="right"/>
    </xf>
    <xf numFmtId="0" fontId="0" fillId="2" borderId="38" xfId="0" applyFill="1" applyBorder="1"/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32" xfId="0" applyNumberFormat="1" applyFont="1" applyFill="1" applyBorder="1" applyAlignment="1">
      <alignment horizontal="right" vertical="center" wrapText="1"/>
    </xf>
    <xf numFmtId="3" fontId="18" fillId="0" borderId="32" xfId="0" applyNumberFormat="1" applyFont="1" applyBorder="1" applyAlignment="1">
      <alignment horizontal="left"/>
    </xf>
    <xf numFmtId="3" fontId="14" fillId="0" borderId="32" xfId="0" applyNumberFormat="1" applyFont="1" applyBorder="1" applyAlignment="1">
      <alignment horizontal="center"/>
    </xf>
    <xf numFmtId="169" fontId="18" fillId="0" borderId="32" xfId="1" applyNumberFormat="1" applyFont="1" applyBorder="1" applyAlignment="1">
      <alignment horizontal="center"/>
    </xf>
    <xf numFmtId="3" fontId="14" fillId="0" borderId="32" xfId="0" applyNumberFormat="1" applyFont="1" applyBorder="1" applyAlignment="1">
      <alignment horizontal="right"/>
    </xf>
    <xf numFmtId="3" fontId="14" fillId="0" borderId="32" xfId="0" applyNumberFormat="1" applyFont="1" applyBorder="1"/>
    <xf numFmtId="3" fontId="14" fillId="0" borderId="32" xfId="0" applyNumberFormat="1" applyFont="1" applyBorder="1" applyAlignment="1" applyProtection="1">
      <alignment horizontal="right"/>
      <protection hidden="1"/>
    </xf>
    <xf numFmtId="3" fontId="15" fillId="2" borderId="37" xfId="0" applyNumberFormat="1" applyFont="1" applyFill="1" applyBorder="1"/>
    <xf numFmtId="3" fontId="15" fillId="2" borderId="37" xfId="0" applyNumberFormat="1" applyFont="1" applyFill="1" applyBorder="1" applyAlignment="1">
      <alignment horizontal="right"/>
    </xf>
    <xf numFmtId="49" fontId="13" fillId="5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vertical="center"/>
    </xf>
    <xf numFmtId="0" fontId="15" fillId="2" borderId="41" xfId="0" applyFont="1" applyFill="1" applyBorder="1" applyAlignment="1">
      <alignment horizontal="right" vertical="center"/>
    </xf>
    <xf numFmtId="49" fontId="13" fillId="3" borderId="39" xfId="0" applyNumberFormat="1" applyFont="1" applyFill="1" applyBorder="1" applyAlignment="1">
      <alignment horizontal="center" vertical="center"/>
    </xf>
    <xf numFmtId="49" fontId="13" fillId="3" borderId="39" xfId="0" applyNumberFormat="1" applyFont="1" applyFill="1" applyBorder="1" applyAlignment="1">
      <alignment horizontal="center" vertical="center" wrapText="1"/>
    </xf>
    <xf numFmtId="49" fontId="13" fillId="3" borderId="39" xfId="0" applyNumberFormat="1" applyFont="1" applyFill="1" applyBorder="1" applyAlignment="1">
      <alignment horizontal="right" vertical="center"/>
    </xf>
    <xf numFmtId="0" fontId="15" fillId="2" borderId="39" xfId="0" applyFont="1" applyFill="1" applyBorder="1" applyAlignment="1">
      <alignment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right" vertical="center"/>
    </xf>
    <xf numFmtId="49" fontId="16" fillId="3" borderId="39" xfId="0" applyNumberFormat="1" applyFont="1" applyFill="1" applyBorder="1" applyAlignment="1">
      <alignment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vertical="center"/>
    </xf>
    <xf numFmtId="0" fontId="16" fillId="3" borderId="39" xfId="0" applyFont="1" applyFill="1" applyBorder="1" applyAlignment="1">
      <alignment horizontal="right" vertical="center"/>
    </xf>
    <xf numFmtId="0" fontId="15" fillId="2" borderId="42" xfId="0" applyFont="1" applyFill="1" applyBorder="1"/>
    <xf numFmtId="0" fontId="15" fillId="2" borderId="43" xfId="0" applyFont="1" applyFill="1" applyBorder="1"/>
    <xf numFmtId="3" fontId="15" fillId="2" borderId="43" xfId="0" applyNumberFormat="1" applyFont="1" applyFill="1" applyBorder="1"/>
    <xf numFmtId="3" fontId="15" fillId="2" borderId="43" xfId="0" applyNumberFormat="1" applyFont="1" applyFill="1" applyBorder="1" applyAlignment="1">
      <alignment horizontal="right"/>
    </xf>
    <xf numFmtId="0" fontId="0" fillId="0" borderId="31" xfId="0" applyFill="1" applyBorder="1"/>
    <xf numFmtId="0" fontId="15" fillId="2" borderId="43" xfId="0" applyFont="1" applyFill="1" applyBorder="1" applyAlignment="1">
      <alignment horizontal="center"/>
    </xf>
    <xf numFmtId="49" fontId="13" fillId="3" borderId="44" xfId="0" applyNumberFormat="1" applyFont="1" applyFill="1" applyBorder="1" applyAlignment="1">
      <alignment horizontal="center" vertical="center"/>
    </xf>
    <xf numFmtId="49" fontId="13" fillId="3" borderId="44" xfId="0" applyNumberFormat="1" applyFont="1" applyFill="1" applyBorder="1" applyAlignment="1">
      <alignment horizontal="center" vertical="center" wrapText="1"/>
    </xf>
    <xf numFmtId="49" fontId="13" fillId="3" borderId="44" xfId="0" applyNumberFormat="1" applyFont="1" applyFill="1" applyBorder="1" applyAlignment="1">
      <alignment horizontal="right" vertical="center"/>
    </xf>
    <xf numFmtId="0" fontId="18" fillId="0" borderId="45" xfId="0" applyFont="1" applyFill="1" applyBorder="1"/>
    <xf numFmtId="0" fontId="18" fillId="0" borderId="45" xfId="0" applyFont="1" applyFill="1" applyBorder="1" applyAlignment="1">
      <alignment horizontal="center" wrapText="1"/>
    </xf>
    <xf numFmtId="0" fontId="18" fillId="0" borderId="45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 wrapText="1"/>
    </xf>
    <xf numFmtId="3" fontId="15" fillId="2" borderId="33" xfId="0" applyNumberFormat="1" applyFont="1" applyFill="1" applyBorder="1" applyAlignment="1">
      <alignment horizontal="right"/>
    </xf>
    <xf numFmtId="49" fontId="16" fillId="3" borderId="46" xfId="0" applyNumberFormat="1" applyFont="1" applyFill="1" applyBorder="1" applyAlignment="1">
      <alignment vertical="center"/>
    </xf>
    <xf numFmtId="0" fontId="16" fillId="3" borderId="46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vertical="center"/>
    </xf>
    <xf numFmtId="3" fontId="16" fillId="3" borderId="46" xfId="0" applyNumberFormat="1" applyFont="1" applyFill="1" applyBorder="1" applyAlignment="1">
      <alignment horizontal="right" vertical="center"/>
    </xf>
    <xf numFmtId="0" fontId="15" fillId="2" borderId="47" xfId="0" applyFont="1" applyFill="1" applyBorder="1"/>
    <xf numFmtId="3" fontId="15" fillId="2" borderId="47" xfId="0" applyNumberFormat="1" applyFont="1" applyFill="1" applyBorder="1"/>
    <xf numFmtId="3" fontId="15" fillId="2" borderId="47" xfId="0" applyNumberFormat="1" applyFont="1" applyFill="1" applyBorder="1" applyAlignment="1">
      <alignment horizontal="right"/>
    </xf>
    <xf numFmtId="49" fontId="13" fillId="5" borderId="48" xfId="0" applyNumberFormat="1" applyFont="1" applyFill="1" applyBorder="1" applyAlignment="1">
      <alignment vertical="center"/>
    </xf>
    <xf numFmtId="0" fontId="13" fillId="5" borderId="49" xfId="0" applyFont="1" applyFill="1" applyBorder="1" applyAlignment="1">
      <alignment vertical="center"/>
    </xf>
    <xf numFmtId="165" fontId="13" fillId="5" borderId="50" xfId="0" applyNumberFormat="1" applyFont="1" applyFill="1" applyBorder="1" applyAlignment="1">
      <alignment horizontal="right" vertical="center"/>
    </xf>
    <xf numFmtId="49" fontId="13" fillId="3" borderId="51" xfId="0" applyNumberFormat="1" applyFont="1" applyFill="1" applyBorder="1" applyAlignment="1">
      <alignment vertical="center"/>
    </xf>
    <xf numFmtId="0" fontId="13" fillId="3" borderId="39" xfId="0" applyFont="1" applyFill="1" applyBorder="1" applyAlignment="1">
      <alignment vertical="center"/>
    </xf>
    <xf numFmtId="165" fontId="13" fillId="3" borderId="52" xfId="0" applyNumberFormat="1" applyFont="1" applyFill="1" applyBorder="1" applyAlignment="1">
      <alignment horizontal="right" vertical="center"/>
    </xf>
    <xf numFmtId="49" fontId="13" fillId="5" borderId="51" xfId="0" applyNumberFormat="1" applyFont="1" applyFill="1" applyBorder="1" applyAlignment="1">
      <alignment vertical="center"/>
    </xf>
    <xf numFmtId="0" fontId="13" fillId="5" borderId="39" xfId="0" applyFont="1" applyFill="1" applyBorder="1" applyAlignment="1">
      <alignment vertical="center"/>
    </xf>
    <xf numFmtId="165" fontId="13" fillId="5" borderId="52" xfId="0" applyNumberFormat="1" applyFont="1" applyFill="1" applyBorder="1" applyAlignment="1">
      <alignment horizontal="right" vertical="center"/>
    </xf>
    <xf numFmtId="49" fontId="13" fillId="5" borderId="53" xfId="0" applyNumberFormat="1" applyFont="1" applyFill="1" applyBorder="1" applyAlignment="1">
      <alignment vertical="center"/>
    </xf>
    <xf numFmtId="0" fontId="13" fillId="5" borderId="54" xfId="0" applyFont="1" applyFill="1" applyBorder="1" applyAlignment="1">
      <alignment vertical="center"/>
    </xf>
    <xf numFmtId="165" fontId="13" fillId="5" borderId="54" xfId="0" applyNumberFormat="1" applyFont="1" applyFill="1" applyBorder="1" applyAlignment="1">
      <alignment horizontal="right" vertical="center"/>
    </xf>
    <xf numFmtId="49" fontId="19" fillId="2" borderId="55" xfId="0" applyNumberFormat="1" applyFont="1" applyFill="1" applyBorder="1" applyAlignment="1">
      <alignment vertical="center"/>
    </xf>
    <xf numFmtId="3" fontId="19" fillId="2" borderId="33" xfId="0" applyNumberFormat="1" applyFont="1" applyFill="1" applyBorder="1" applyAlignment="1">
      <alignment horizontal="right" vertical="center"/>
    </xf>
    <xf numFmtId="9" fontId="15" fillId="2" borderId="56" xfId="0" applyNumberFormat="1" applyFont="1" applyFill="1" applyBorder="1" applyAlignment="1">
      <alignment horizontal="right"/>
    </xf>
    <xf numFmtId="0" fontId="19" fillId="2" borderId="33" xfId="0" applyNumberFormat="1" applyFont="1" applyFill="1" applyBorder="1" applyAlignment="1">
      <alignment horizontal="right" vertical="center"/>
    </xf>
    <xf numFmtId="166" fontId="19" fillId="2" borderId="33" xfId="0" applyNumberFormat="1" applyFont="1" applyFill="1" applyBorder="1" applyAlignment="1">
      <alignment horizontal="right" vertical="center"/>
    </xf>
    <xf numFmtId="49" fontId="19" fillId="7" borderId="57" xfId="0" applyNumberFormat="1" applyFont="1" applyFill="1" applyBorder="1" applyAlignment="1">
      <alignment vertical="center"/>
    </xf>
    <xf numFmtId="166" fontId="19" fillId="7" borderId="58" xfId="0" applyNumberFormat="1" applyFont="1" applyFill="1" applyBorder="1" applyAlignment="1">
      <alignment horizontal="right" vertical="center"/>
    </xf>
    <xf numFmtId="9" fontId="19" fillId="7" borderId="59" xfId="0" applyNumberFormat="1" applyFont="1" applyFill="1" applyBorder="1" applyAlignment="1">
      <alignment horizontal="right" vertical="center"/>
    </xf>
    <xf numFmtId="0" fontId="0" fillId="2" borderId="60" xfId="0" applyFill="1" applyBorder="1"/>
    <xf numFmtId="49" fontId="5" fillId="7" borderId="57" xfId="0" applyNumberFormat="1" applyFont="1" applyFill="1" applyBorder="1" applyAlignment="1">
      <alignment vertical="center"/>
    </xf>
    <xf numFmtId="166" fontId="5" fillId="7" borderId="58" xfId="0" applyNumberFormat="1" applyFont="1" applyFill="1" applyBorder="1" applyAlignment="1">
      <alignment vertical="center"/>
    </xf>
    <xf numFmtId="166" fontId="5" fillId="7" borderId="59" xfId="0" applyNumberFormat="1" applyFont="1" applyFill="1" applyBorder="1" applyAlignment="1">
      <alignment vertical="center"/>
    </xf>
    <xf numFmtId="3" fontId="14" fillId="0" borderId="32" xfId="0" applyNumberFormat="1" applyFont="1" applyFill="1" applyBorder="1"/>
    <xf numFmtId="3" fontId="14" fillId="0" borderId="32" xfId="0" applyNumberFormat="1" applyFont="1" applyFill="1" applyBorder="1" applyAlignment="1">
      <alignment horizontal="center"/>
    </xf>
    <xf numFmtId="169" fontId="14" fillId="0" borderId="32" xfId="1" applyNumberFormat="1" applyFont="1" applyFill="1" applyBorder="1" applyAlignment="1">
      <alignment horizontal="center"/>
    </xf>
    <xf numFmtId="3" fontId="15" fillId="0" borderId="32" xfId="0" applyNumberFormat="1" applyFont="1" applyFill="1" applyBorder="1" applyAlignment="1">
      <alignment horizontal="right" wrapText="1"/>
    </xf>
    <xf numFmtId="3" fontId="18" fillId="0" borderId="32" xfId="0" applyNumberFormat="1" applyFont="1" applyFill="1" applyBorder="1" applyAlignment="1">
      <alignment horizontal="left"/>
    </xf>
    <xf numFmtId="0" fontId="19" fillId="0" borderId="32" xfId="0" applyFont="1" applyBorder="1" applyAlignment="1">
      <alignment vertical="center"/>
    </xf>
    <xf numFmtId="0" fontId="15" fillId="0" borderId="32" xfId="0" applyFont="1" applyBorder="1" applyAlignment="1">
      <alignment horizontal="center" vertical="center"/>
    </xf>
    <xf numFmtId="170" fontId="15" fillId="0" borderId="32" xfId="2" applyNumberFormat="1" applyFont="1" applyBorder="1" applyAlignment="1">
      <alignment vertical="center"/>
    </xf>
    <xf numFmtId="3" fontId="15" fillId="2" borderId="32" xfId="0" applyNumberFormat="1" applyFont="1" applyFill="1" applyBorder="1" applyAlignment="1">
      <alignment horizontal="right"/>
    </xf>
    <xf numFmtId="0" fontId="15" fillId="0" borderId="32" xfId="0" applyFont="1" applyFill="1" applyBorder="1" applyAlignment="1">
      <alignment vertical="center"/>
    </xf>
    <xf numFmtId="0" fontId="15" fillId="0" borderId="32" xfId="0" applyFont="1" applyBorder="1" applyAlignment="1">
      <alignment horizontal="right" vertical="center"/>
    </xf>
    <xf numFmtId="170" fontId="15" fillId="0" borderId="32" xfId="2" applyNumberFormat="1" applyFont="1" applyBorder="1" applyAlignment="1">
      <alignment horizontal="right" vertical="center"/>
    </xf>
    <xf numFmtId="0" fontId="15" fillId="0" borderId="32" xfId="0" applyFont="1" applyBorder="1" applyAlignment="1">
      <alignment vertical="center"/>
    </xf>
    <xf numFmtId="3" fontId="15" fillId="0" borderId="32" xfId="0" applyNumberFormat="1" applyFont="1" applyBorder="1" applyAlignment="1">
      <alignment horizontal="right" vertical="center"/>
    </xf>
    <xf numFmtId="49" fontId="20" fillId="8" borderId="6" xfId="0" applyNumberFormat="1" applyFont="1" applyFill="1" applyBorder="1" applyAlignment="1">
      <alignment vertical="center"/>
    </xf>
    <xf numFmtId="0" fontId="19" fillId="8" borderId="7" xfId="0" applyFont="1" applyFill="1" applyBorder="1" applyAlignment="1">
      <alignment vertical="center"/>
    </xf>
    <xf numFmtId="49" fontId="15" fillId="2" borderId="33" xfId="0" applyNumberFormat="1" applyFont="1" applyFill="1" applyBorder="1" applyAlignment="1">
      <alignment wrapText="1"/>
    </xf>
    <xf numFmtId="0" fontId="15" fillId="2" borderId="26" xfId="0" applyFont="1" applyFill="1" applyBorder="1" applyAlignment="1">
      <alignment wrapText="1"/>
    </xf>
    <xf numFmtId="49" fontId="16" fillId="3" borderId="33" xfId="0" applyNumberFormat="1" applyFont="1" applyFill="1" applyBorder="1" applyAlignment="1">
      <alignment wrapText="1"/>
    </xf>
    <xf numFmtId="0" fontId="16" fillId="4" borderId="26" xfId="0" applyFont="1" applyFill="1" applyBorder="1" applyAlignment="1">
      <alignment wrapText="1"/>
    </xf>
    <xf numFmtId="49" fontId="15" fillId="2" borderId="33" xfId="0" applyNumberFormat="1" applyFont="1" applyFill="1" applyBorder="1" applyAlignment="1"/>
    <xf numFmtId="0" fontId="15" fillId="2" borderId="26" xfId="0" applyFont="1" applyFill="1" applyBorder="1" applyAlignment="1"/>
    <xf numFmtId="49" fontId="17" fillId="3" borderId="33" xfId="0" applyNumberFormat="1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96982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A63" zoomScaleNormal="100" workbookViewId="0">
      <selection activeCell="G59" sqref="G5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7109375" style="32" customWidth="1"/>
    <col min="8" max="255" width="10.85546875" style="1" customWidth="1"/>
  </cols>
  <sheetData>
    <row r="1" spans="1:7" ht="15" customHeight="1" x14ac:dyDescent="0.25">
      <c r="A1" s="62"/>
      <c r="B1" s="62"/>
      <c r="C1" s="62"/>
      <c r="D1" s="62"/>
      <c r="E1" s="62"/>
      <c r="F1" s="62"/>
      <c r="G1" s="63"/>
    </row>
    <row r="2" spans="1:7" ht="15" customHeight="1" x14ac:dyDescent="0.25">
      <c r="A2" s="62"/>
      <c r="B2" s="62"/>
      <c r="C2" s="62"/>
      <c r="D2" s="62"/>
      <c r="E2" s="62"/>
      <c r="F2" s="62"/>
      <c r="G2" s="63"/>
    </row>
    <row r="3" spans="1:7" ht="15" customHeight="1" x14ac:dyDescent="0.25">
      <c r="A3" s="62"/>
      <c r="B3" s="62"/>
      <c r="C3" s="62"/>
      <c r="D3" s="62"/>
      <c r="E3" s="62"/>
      <c r="F3" s="62"/>
      <c r="G3" s="63"/>
    </row>
    <row r="4" spans="1:7" ht="15" customHeight="1" x14ac:dyDescent="0.25">
      <c r="A4" s="62"/>
      <c r="B4" s="62"/>
      <c r="C4" s="62"/>
      <c r="D4" s="62"/>
      <c r="E4" s="62"/>
      <c r="F4" s="62"/>
      <c r="G4" s="63"/>
    </row>
    <row r="5" spans="1:7" ht="15" customHeight="1" x14ac:dyDescent="0.25">
      <c r="A5" s="62"/>
      <c r="B5" s="62"/>
      <c r="C5" s="62"/>
      <c r="D5" s="62"/>
      <c r="E5" s="62"/>
      <c r="F5" s="62"/>
      <c r="G5" s="63"/>
    </row>
    <row r="6" spans="1:7" ht="15" customHeight="1" x14ac:dyDescent="0.25">
      <c r="A6" s="62"/>
      <c r="B6" s="62"/>
      <c r="C6" s="62"/>
      <c r="D6" s="62"/>
      <c r="E6" s="62"/>
      <c r="F6" s="62"/>
      <c r="G6" s="63"/>
    </row>
    <row r="7" spans="1:7" ht="15" customHeight="1" x14ac:dyDescent="0.25">
      <c r="A7" s="62"/>
      <c r="B7" s="62"/>
      <c r="C7" s="62"/>
      <c r="D7" s="62"/>
      <c r="E7" s="62"/>
      <c r="F7" s="62"/>
      <c r="G7" s="63"/>
    </row>
    <row r="8" spans="1:7" ht="15" customHeight="1" x14ac:dyDescent="0.25">
      <c r="A8" s="62"/>
      <c r="B8" s="34"/>
      <c r="C8" s="34"/>
      <c r="D8" s="62"/>
      <c r="E8" s="64"/>
      <c r="F8" s="64"/>
      <c r="G8" s="33"/>
    </row>
    <row r="9" spans="1:7" ht="12" customHeight="1" x14ac:dyDescent="0.25">
      <c r="A9" s="65"/>
      <c r="B9" s="66" t="s">
        <v>0</v>
      </c>
      <c r="C9" s="67" t="s">
        <v>1</v>
      </c>
      <c r="D9" s="58"/>
      <c r="E9" s="173" t="s">
        <v>2</v>
      </c>
      <c r="F9" s="174"/>
      <c r="G9" s="68">
        <v>600</v>
      </c>
    </row>
    <row r="10" spans="1:7" ht="38.25" customHeight="1" x14ac:dyDescent="0.25">
      <c r="A10" s="65"/>
      <c r="B10" s="69" t="s">
        <v>3</v>
      </c>
      <c r="C10" s="70" t="s">
        <v>4</v>
      </c>
      <c r="D10" s="58"/>
      <c r="E10" s="171" t="s">
        <v>5</v>
      </c>
      <c r="F10" s="172"/>
      <c r="G10" s="71" t="s">
        <v>6</v>
      </c>
    </row>
    <row r="11" spans="1:7" ht="18" customHeight="1" x14ac:dyDescent="0.25">
      <c r="A11" s="65"/>
      <c r="B11" s="69" t="s">
        <v>7</v>
      </c>
      <c r="C11" s="70" t="s">
        <v>8</v>
      </c>
      <c r="D11" s="58"/>
      <c r="E11" s="171" t="s">
        <v>9</v>
      </c>
      <c r="F11" s="172"/>
      <c r="G11" s="72">
        <v>1800</v>
      </c>
    </row>
    <row r="12" spans="1:7" ht="11.25" customHeight="1" x14ac:dyDescent="0.25">
      <c r="A12" s="65"/>
      <c r="B12" s="69" t="s">
        <v>10</v>
      </c>
      <c r="C12" s="70" t="s">
        <v>11</v>
      </c>
      <c r="D12" s="58"/>
      <c r="E12" s="73" t="s">
        <v>12</v>
      </c>
      <c r="F12" s="35"/>
      <c r="G12" s="74">
        <f>G9*G11</f>
        <v>1080000</v>
      </c>
    </row>
    <row r="13" spans="1:7" ht="11.25" customHeight="1" x14ac:dyDescent="0.25">
      <c r="A13" s="65"/>
      <c r="B13" s="69" t="s">
        <v>13</v>
      </c>
      <c r="C13" s="67" t="s">
        <v>14</v>
      </c>
      <c r="D13" s="58"/>
      <c r="E13" s="171" t="s">
        <v>15</v>
      </c>
      <c r="F13" s="172"/>
      <c r="G13" s="75" t="s">
        <v>16</v>
      </c>
    </row>
    <row r="14" spans="1:7" ht="13.5" customHeight="1" x14ac:dyDescent="0.25">
      <c r="A14" s="65"/>
      <c r="B14" s="69" t="s">
        <v>17</v>
      </c>
      <c r="C14" s="67" t="s">
        <v>14</v>
      </c>
      <c r="D14" s="58"/>
      <c r="E14" s="171" t="s">
        <v>18</v>
      </c>
      <c r="F14" s="172"/>
      <c r="G14" s="75" t="s">
        <v>6</v>
      </c>
    </row>
    <row r="15" spans="1:7" ht="25.5" customHeight="1" x14ac:dyDescent="0.25">
      <c r="A15" s="65"/>
      <c r="B15" s="69" t="s">
        <v>19</v>
      </c>
      <c r="C15" s="76">
        <v>44727</v>
      </c>
      <c r="D15" s="58"/>
      <c r="E15" s="175" t="s">
        <v>20</v>
      </c>
      <c r="F15" s="176"/>
      <c r="G15" s="75" t="s">
        <v>21</v>
      </c>
    </row>
    <row r="16" spans="1:7" ht="12" customHeight="1" x14ac:dyDescent="0.25">
      <c r="A16" s="62"/>
      <c r="B16" s="36"/>
      <c r="C16" s="59"/>
      <c r="D16" s="77"/>
      <c r="E16" s="78"/>
      <c r="F16" s="78"/>
      <c r="G16" s="37"/>
    </row>
    <row r="17" spans="1:255" ht="12" customHeight="1" x14ac:dyDescent="0.25">
      <c r="A17" s="79"/>
      <c r="B17" s="177" t="s">
        <v>22</v>
      </c>
      <c r="C17" s="178"/>
      <c r="D17" s="178"/>
      <c r="E17" s="178"/>
      <c r="F17" s="178"/>
      <c r="G17" s="178"/>
    </row>
    <row r="18" spans="1:255" ht="12" customHeight="1" x14ac:dyDescent="0.25">
      <c r="A18" s="62"/>
      <c r="B18" s="80"/>
      <c r="C18" s="81"/>
      <c r="D18" s="81"/>
      <c r="E18" s="81"/>
      <c r="F18" s="82"/>
      <c r="G18" s="83"/>
    </row>
    <row r="19" spans="1:255" ht="12" customHeight="1" x14ac:dyDescent="0.25">
      <c r="A19" s="84"/>
      <c r="B19" s="38" t="s">
        <v>23</v>
      </c>
      <c r="C19" s="39"/>
      <c r="D19" s="40"/>
      <c r="E19" s="40"/>
      <c r="F19" s="40"/>
      <c r="G19" s="41"/>
    </row>
    <row r="20" spans="1:255" ht="24" customHeight="1" x14ac:dyDescent="0.25">
      <c r="A20" s="65"/>
      <c r="B20" s="85" t="s">
        <v>24</v>
      </c>
      <c r="C20" s="85" t="s">
        <v>25</v>
      </c>
      <c r="D20" s="85" t="s">
        <v>26</v>
      </c>
      <c r="E20" s="85" t="s">
        <v>27</v>
      </c>
      <c r="F20" s="85" t="s">
        <v>28</v>
      </c>
      <c r="G20" s="86" t="s">
        <v>29</v>
      </c>
    </row>
    <row r="21" spans="1:255" ht="12.75" customHeight="1" x14ac:dyDescent="0.25">
      <c r="A21" s="65"/>
      <c r="B21" s="87" t="s">
        <v>30</v>
      </c>
      <c r="C21" s="88" t="s">
        <v>31</v>
      </c>
      <c r="D21" s="89">
        <v>1</v>
      </c>
      <c r="E21" s="90" t="s">
        <v>32</v>
      </c>
      <c r="F21" s="91">
        <v>20000</v>
      </c>
      <c r="G21" s="92">
        <f>D21*F21</f>
        <v>20000</v>
      </c>
    </row>
    <row r="22" spans="1:255" ht="12.75" customHeight="1" x14ac:dyDescent="0.25">
      <c r="A22" s="65"/>
      <c r="B22" s="87" t="s">
        <v>33</v>
      </c>
      <c r="C22" s="88" t="s">
        <v>31</v>
      </c>
      <c r="D22" s="89">
        <v>1</v>
      </c>
      <c r="E22" s="90" t="s">
        <v>34</v>
      </c>
      <c r="F22" s="91">
        <v>20000</v>
      </c>
      <c r="G22" s="92">
        <f>D22*F22</f>
        <v>20000</v>
      </c>
    </row>
    <row r="23" spans="1:255" ht="12.75" customHeight="1" x14ac:dyDescent="0.25">
      <c r="A23" s="79"/>
      <c r="B23" s="42" t="s">
        <v>35</v>
      </c>
      <c r="C23" s="43"/>
      <c r="D23" s="43"/>
      <c r="E23" s="43"/>
      <c r="F23" s="44"/>
      <c r="G23" s="45">
        <f>SUM(G21:G22)</f>
        <v>40000</v>
      </c>
    </row>
    <row r="24" spans="1:255" ht="12" customHeight="1" x14ac:dyDescent="0.25">
      <c r="A24" s="62"/>
      <c r="B24" s="80"/>
      <c r="C24" s="82"/>
      <c r="D24" s="82"/>
      <c r="E24" s="82"/>
      <c r="F24" s="93"/>
      <c r="G24" s="94"/>
    </row>
    <row r="25" spans="1:255" ht="12" customHeight="1" x14ac:dyDescent="0.25">
      <c r="A25" s="84"/>
      <c r="B25" s="95" t="s">
        <v>36</v>
      </c>
      <c r="C25" s="96"/>
      <c r="D25" s="97"/>
      <c r="E25" s="97"/>
      <c r="F25" s="98"/>
      <c r="G25" s="99"/>
    </row>
    <row r="26" spans="1:255" ht="24" customHeight="1" x14ac:dyDescent="0.25">
      <c r="A26" s="84"/>
      <c r="B26" s="100" t="s">
        <v>24</v>
      </c>
      <c r="C26" s="101" t="s">
        <v>25</v>
      </c>
      <c r="D26" s="101" t="s">
        <v>26</v>
      </c>
      <c r="E26" s="100" t="s">
        <v>27</v>
      </c>
      <c r="F26" s="101" t="s">
        <v>28</v>
      </c>
      <c r="G26" s="102" t="s">
        <v>29</v>
      </c>
    </row>
    <row r="27" spans="1:255" ht="12" customHeight="1" x14ac:dyDescent="0.25">
      <c r="A27" s="84"/>
      <c r="B27" s="103"/>
      <c r="C27" s="104"/>
      <c r="D27" s="104"/>
      <c r="E27" s="104"/>
      <c r="F27" s="103"/>
      <c r="G27" s="105"/>
    </row>
    <row r="28" spans="1:255" ht="12" customHeight="1" x14ac:dyDescent="0.25">
      <c r="A28" s="84"/>
      <c r="B28" s="106" t="s">
        <v>37</v>
      </c>
      <c r="C28" s="107"/>
      <c r="D28" s="107"/>
      <c r="E28" s="107"/>
      <c r="F28" s="108"/>
      <c r="G28" s="109"/>
    </row>
    <row r="29" spans="1:255" ht="12" customHeight="1" x14ac:dyDescent="0.25">
      <c r="A29" s="62"/>
      <c r="B29" s="110"/>
      <c r="C29" s="111"/>
      <c r="D29" s="111"/>
      <c r="E29" s="111"/>
      <c r="F29" s="112"/>
      <c r="G29" s="113"/>
    </row>
    <row r="30" spans="1:255" ht="12" customHeight="1" x14ac:dyDescent="0.25">
      <c r="A30" s="84"/>
      <c r="B30" s="95" t="s">
        <v>38</v>
      </c>
      <c r="C30" s="96"/>
      <c r="D30" s="97"/>
      <c r="E30" s="97"/>
      <c r="F30" s="98"/>
      <c r="G30" s="99"/>
    </row>
    <row r="31" spans="1:255" ht="24" customHeight="1" x14ac:dyDescent="0.25">
      <c r="A31" s="84"/>
      <c r="B31" s="46" t="s">
        <v>24</v>
      </c>
      <c r="C31" s="46" t="s">
        <v>25</v>
      </c>
      <c r="D31" s="46" t="s">
        <v>26</v>
      </c>
      <c r="E31" s="46" t="s">
        <v>27</v>
      </c>
      <c r="F31" s="47" t="s">
        <v>28</v>
      </c>
      <c r="G31" s="48" t="s">
        <v>29</v>
      </c>
    </row>
    <row r="32" spans="1:255" s="61" customFormat="1" ht="12.75" customHeight="1" x14ac:dyDescent="0.25">
      <c r="A32" s="114"/>
      <c r="B32" s="155" t="s">
        <v>39</v>
      </c>
      <c r="C32" s="156" t="s">
        <v>40</v>
      </c>
      <c r="D32" s="157">
        <v>0.1</v>
      </c>
      <c r="E32" s="156" t="s">
        <v>41</v>
      </c>
      <c r="F32" s="155">
        <v>160000</v>
      </c>
      <c r="G32" s="158">
        <f t="shared" ref="G32:G37" si="0">(D32*F32)</f>
        <v>16000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  <c r="IL32" s="60"/>
      <c r="IM32" s="60"/>
      <c r="IN32" s="60"/>
      <c r="IO32" s="60"/>
      <c r="IP32" s="60"/>
      <c r="IQ32" s="60"/>
      <c r="IR32" s="60"/>
      <c r="IS32" s="60"/>
      <c r="IT32" s="60"/>
      <c r="IU32" s="60"/>
    </row>
    <row r="33" spans="1:255" s="61" customFormat="1" ht="12.75" customHeight="1" x14ac:dyDescent="0.25">
      <c r="A33" s="114"/>
      <c r="B33" s="155" t="s">
        <v>42</v>
      </c>
      <c r="C33" s="156" t="s">
        <v>40</v>
      </c>
      <c r="D33" s="157">
        <v>0.2</v>
      </c>
      <c r="E33" s="156" t="s">
        <v>32</v>
      </c>
      <c r="F33" s="155">
        <v>160000</v>
      </c>
      <c r="G33" s="158">
        <f t="shared" si="0"/>
        <v>32000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  <c r="IL33" s="60"/>
      <c r="IM33" s="60"/>
      <c r="IN33" s="60"/>
      <c r="IO33" s="60"/>
      <c r="IP33" s="60"/>
      <c r="IQ33" s="60"/>
      <c r="IR33" s="60"/>
      <c r="IS33" s="60"/>
      <c r="IT33" s="60"/>
      <c r="IU33" s="60"/>
    </row>
    <row r="34" spans="1:255" s="61" customFormat="1" ht="12.75" customHeight="1" x14ac:dyDescent="0.25">
      <c r="A34" s="114"/>
      <c r="B34" s="155" t="s">
        <v>43</v>
      </c>
      <c r="C34" s="156" t="s">
        <v>40</v>
      </c>
      <c r="D34" s="157">
        <v>0.1</v>
      </c>
      <c r="E34" s="156" t="s">
        <v>32</v>
      </c>
      <c r="F34" s="155">
        <v>160000</v>
      </c>
      <c r="G34" s="158">
        <f t="shared" si="0"/>
        <v>16000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</row>
    <row r="35" spans="1:255" s="61" customFormat="1" ht="12.75" customHeight="1" x14ac:dyDescent="0.25">
      <c r="A35" s="114"/>
      <c r="B35" s="155" t="s">
        <v>44</v>
      </c>
      <c r="C35" s="156" t="s">
        <v>40</v>
      </c>
      <c r="D35" s="157">
        <v>0.1</v>
      </c>
      <c r="E35" s="156" t="s">
        <v>32</v>
      </c>
      <c r="F35" s="155">
        <v>160000</v>
      </c>
      <c r="G35" s="158">
        <f t="shared" si="0"/>
        <v>16000</v>
      </c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  <c r="IQ35" s="60"/>
      <c r="IR35" s="60"/>
      <c r="IS35" s="60"/>
      <c r="IT35" s="60"/>
      <c r="IU35" s="60"/>
    </row>
    <row r="36" spans="1:255" s="61" customFormat="1" ht="12.75" customHeight="1" x14ac:dyDescent="0.25">
      <c r="A36" s="114"/>
      <c r="B36" s="159" t="s">
        <v>45</v>
      </c>
      <c r="C36" s="156" t="s">
        <v>40</v>
      </c>
      <c r="D36" s="157">
        <v>0.2</v>
      </c>
      <c r="E36" s="156" t="s">
        <v>32</v>
      </c>
      <c r="F36" s="155">
        <v>160000</v>
      </c>
      <c r="G36" s="158">
        <f t="shared" si="0"/>
        <v>32000</v>
      </c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  <c r="IP36" s="60"/>
      <c r="IQ36" s="60"/>
      <c r="IR36" s="60"/>
      <c r="IS36" s="60"/>
      <c r="IT36" s="60"/>
      <c r="IU36" s="60"/>
    </row>
    <row r="37" spans="1:255" s="61" customFormat="1" ht="12.75" customHeight="1" x14ac:dyDescent="0.25">
      <c r="A37" s="114"/>
      <c r="B37" s="159" t="s">
        <v>46</v>
      </c>
      <c r="C37" s="156" t="s">
        <v>40</v>
      </c>
      <c r="D37" s="157">
        <v>0.2</v>
      </c>
      <c r="E37" s="156" t="s">
        <v>32</v>
      </c>
      <c r="F37" s="155">
        <v>160000</v>
      </c>
      <c r="G37" s="158">
        <f t="shared" si="0"/>
        <v>32000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  <c r="IU37" s="60"/>
    </row>
    <row r="38" spans="1:255" ht="12.75" customHeight="1" x14ac:dyDescent="0.25">
      <c r="A38" s="84"/>
      <c r="B38" s="49" t="s">
        <v>47</v>
      </c>
      <c r="C38" s="50"/>
      <c r="D38" s="50"/>
      <c r="E38" s="50"/>
      <c r="F38" s="51"/>
      <c r="G38" s="52">
        <f>SUM(G32:G37)</f>
        <v>144000</v>
      </c>
    </row>
    <row r="39" spans="1:255" ht="12" customHeight="1" x14ac:dyDescent="0.25">
      <c r="A39" s="62"/>
      <c r="B39" s="110"/>
      <c r="C39" s="111"/>
      <c r="D39" s="111"/>
      <c r="E39" s="111"/>
      <c r="F39" s="112"/>
      <c r="G39" s="113"/>
    </row>
    <row r="40" spans="1:255" ht="12" customHeight="1" x14ac:dyDescent="0.25">
      <c r="A40" s="84"/>
      <c r="B40" s="95" t="s">
        <v>48</v>
      </c>
      <c r="C40" s="96"/>
      <c r="D40" s="97"/>
      <c r="E40" s="97"/>
      <c r="F40" s="98"/>
      <c r="G40" s="99"/>
    </row>
    <row r="41" spans="1:255" ht="24" customHeight="1" x14ac:dyDescent="0.25">
      <c r="A41" s="84"/>
      <c r="B41" s="47" t="s">
        <v>49</v>
      </c>
      <c r="C41" s="47" t="s">
        <v>50</v>
      </c>
      <c r="D41" s="47" t="s">
        <v>51</v>
      </c>
      <c r="E41" s="47" t="s">
        <v>27</v>
      </c>
      <c r="F41" s="47" t="s">
        <v>28</v>
      </c>
      <c r="G41" s="53" t="s">
        <v>29</v>
      </c>
      <c r="K41" s="28"/>
    </row>
    <row r="42" spans="1:255" ht="18" customHeight="1" x14ac:dyDescent="0.25">
      <c r="A42" s="65"/>
      <c r="B42" s="160" t="s">
        <v>52</v>
      </c>
      <c r="C42" s="161"/>
      <c r="D42" s="161"/>
      <c r="E42" s="161"/>
      <c r="F42" s="162"/>
      <c r="G42" s="163"/>
      <c r="K42" s="28"/>
    </row>
    <row r="43" spans="1:255" ht="12.75" customHeight="1" x14ac:dyDescent="0.25">
      <c r="A43" s="65"/>
      <c r="B43" s="164" t="s">
        <v>53</v>
      </c>
      <c r="C43" s="161" t="s">
        <v>54</v>
      </c>
      <c r="D43" s="165">
        <v>25</v>
      </c>
      <c r="E43" s="165" t="s">
        <v>55</v>
      </c>
      <c r="F43" s="166">
        <v>2000</v>
      </c>
      <c r="G43" s="163">
        <f>(D43*F43)</f>
        <v>50000</v>
      </c>
    </row>
    <row r="44" spans="1:255" ht="12.75" customHeight="1" x14ac:dyDescent="0.25">
      <c r="A44" s="65"/>
      <c r="B44" s="167" t="s">
        <v>56</v>
      </c>
      <c r="C44" s="161" t="s">
        <v>54</v>
      </c>
      <c r="D44" s="165">
        <v>10</v>
      </c>
      <c r="E44" s="165" t="s">
        <v>55</v>
      </c>
      <c r="F44" s="166">
        <v>7000</v>
      </c>
      <c r="G44" s="163">
        <f t="shared" ref="G44:G51" si="1">(D44*F44)</f>
        <v>70000</v>
      </c>
    </row>
    <row r="45" spans="1:255" ht="12.75" customHeight="1" x14ac:dyDescent="0.25">
      <c r="A45" s="65"/>
      <c r="B45" s="160" t="s">
        <v>57</v>
      </c>
      <c r="C45" s="161"/>
      <c r="D45" s="165"/>
      <c r="E45" s="165"/>
      <c r="F45" s="166"/>
      <c r="G45" s="163"/>
    </row>
    <row r="46" spans="1:255" ht="12.75" customHeight="1" x14ac:dyDescent="0.25">
      <c r="A46" s="65"/>
      <c r="B46" s="167" t="s">
        <v>58</v>
      </c>
      <c r="C46" s="161" t="s">
        <v>59</v>
      </c>
      <c r="D46" s="165">
        <v>150</v>
      </c>
      <c r="E46" s="165" t="s">
        <v>60</v>
      </c>
      <c r="F46" s="166">
        <v>1018</v>
      </c>
      <c r="G46" s="163">
        <f t="shared" si="1"/>
        <v>152700</v>
      </c>
    </row>
    <row r="47" spans="1:255" ht="12.75" customHeight="1" x14ac:dyDescent="0.25">
      <c r="A47" s="65"/>
      <c r="B47" s="167" t="s">
        <v>61</v>
      </c>
      <c r="C47" s="161" t="s">
        <v>59</v>
      </c>
      <c r="D47" s="165">
        <v>300</v>
      </c>
      <c r="E47" s="165" t="s">
        <v>62</v>
      </c>
      <c r="F47" s="166">
        <v>1120</v>
      </c>
      <c r="G47" s="163">
        <f t="shared" si="1"/>
        <v>336000</v>
      </c>
    </row>
    <row r="48" spans="1:255" ht="12.75" customHeight="1" x14ac:dyDescent="0.25">
      <c r="A48" s="65"/>
      <c r="B48" s="167" t="s">
        <v>63</v>
      </c>
      <c r="C48" s="161" t="s">
        <v>54</v>
      </c>
      <c r="D48" s="165">
        <v>300</v>
      </c>
      <c r="E48" s="165" t="s">
        <v>64</v>
      </c>
      <c r="F48" s="166">
        <v>150</v>
      </c>
      <c r="G48" s="163">
        <f t="shared" si="1"/>
        <v>45000</v>
      </c>
    </row>
    <row r="49" spans="1:7" ht="12.75" customHeight="1" x14ac:dyDescent="0.25">
      <c r="A49" s="65"/>
      <c r="B49" s="160" t="s">
        <v>65</v>
      </c>
      <c r="C49" s="161"/>
      <c r="D49" s="165"/>
      <c r="E49" s="165"/>
      <c r="F49" s="166"/>
      <c r="G49" s="163"/>
    </row>
    <row r="50" spans="1:7" ht="12.75" customHeight="1" x14ac:dyDescent="0.25">
      <c r="A50" s="65"/>
      <c r="B50" s="167" t="s">
        <v>66</v>
      </c>
      <c r="C50" s="161" t="s">
        <v>67</v>
      </c>
      <c r="D50" s="165">
        <v>1</v>
      </c>
      <c r="E50" s="165" t="s">
        <v>68</v>
      </c>
      <c r="F50" s="166">
        <v>21000</v>
      </c>
      <c r="G50" s="163">
        <f t="shared" si="1"/>
        <v>21000</v>
      </c>
    </row>
    <row r="51" spans="1:7" ht="12.75" customHeight="1" x14ac:dyDescent="0.25">
      <c r="A51" s="65"/>
      <c r="B51" s="167" t="s">
        <v>69</v>
      </c>
      <c r="C51" s="161" t="s">
        <v>67</v>
      </c>
      <c r="D51" s="165">
        <v>0.2</v>
      </c>
      <c r="E51" s="165" t="s">
        <v>68</v>
      </c>
      <c r="F51" s="168">
        <v>27000</v>
      </c>
      <c r="G51" s="163">
        <f t="shared" si="1"/>
        <v>5400</v>
      </c>
    </row>
    <row r="52" spans="1:7" ht="13.5" customHeight="1" x14ac:dyDescent="0.25">
      <c r="A52" s="84"/>
      <c r="B52" s="49" t="s">
        <v>70</v>
      </c>
      <c r="C52" s="50"/>
      <c r="D52" s="50"/>
      <c r="E52" s="50"/>
      <c r="F52" s="51"/>
      <c r="G52" s="52">
        <f>SUM(G42:G51)</f>
        <v>680100</v>
      </c>
    </row>
    <row r="53" spans="1:7" ht="12" customHeight="1" x14ac:dyDescent="0.25">
      <c r="A53" s="62"/>
      <c r="B53" s="110"/>
      <c r="C53" s="111"/>
      <c r="D53" s="111"/>
      <c r="E53" s="115"/>
      <c r="F53" s="112"/>
      <c r="G53" s="113"/>
    </row>
    <row r="54" spans="1:7" ht="12" customHeight="1" x14ac:dyDescent="0.25">
      <c r="A54" s="84"/>
      <c r="B54" s="95" t="s">
        <v>71</v>
      </c>
      <c r="C54" s="96"/>
      <c r="D54" s="97"/>
      <c r="E54" s="97"/>
      <c r="F54" s="98"/>
      <c r="G54" s="99"/>
    </row>
    <row r="55" spans="1:7" ht="24" customHeight="1" x14ac:dyDescent="0.25">
      <c r="A55" s="84"/>
      <c r="B55" s="116" t="s">
        <v>72</v>
      </c>
      <c r="C55" s="117" t="s">
        <v>50</v>
      </c>
      <c r="D55" s="117" t="s">
        <v>51</v>
      </c>
      <c r="E55" s="116" t="s">
        <v>27</v>
      </c>
      <c r="F55" s="117" t="s">
        <v>28</v>
      </c>
      <c r="G55" s="118" t="s">
        <v>29</v>
      </c>
    </row>
    <row r="56" spans="1:7" ht="12.75" customHeight="1" x14ac:dyDescent="0.25">
      <c r="A56" s="79"/>
      <c r="B56" s="119" t="s">
        <v>73</v>
      </c>
      <c r="C56" s="120" t="s">
        <v>74</v>
      </c>
      <c r="D56" s="120">
        <v>2</v>
      </c>
      <c r="E56" s="121" t="s">
        <v>75</v>
      </c>
      <c r="F56" s="122">
        <v>15000</v>
      </c>
      <c r="G56" s="123">
        <f t="shared" ref="G56" si="2">(D56*F56)</f>
        <v>30000</v>
      </c>
    </row>
    <row r="57" spans="1:7" ht="13.5" customHeight="1" x14ac:dyDescent="0.25">
      <c r="A57" s="84"/>
      <c r="B57" s="124" t="s">
        <v>76</v>
      </c>
      <c r="C57" s="125"/>
      <c r="D57" s="125"/>
      <c r="E57" s="125"/>
      <c r="F57" s="126"/>
      <c r="G57" s="127">
        <f>SUM(G56:G56)</f>
        <v>30000</v>
      </c>
    </row>
    <row r="58" spans="1:7" ht="12" customHeight="1" x14ac:dyDescent="0.25">
      <c r="A58" s="62"/>
      <c r="B58" s="128"/>
      <c r="C58" s="128"/>
      <c r="D58" s="128"/>
      <c r="E58" s="128"/>
      <c r="F58" s="129"/>
      <c r="G58" s="130"/>
    </row>
    <row r="59" spans="1:7" ht="12" customHeight="1" x14ac:dyDescent="0.25">
      <c r="A59" s="65"/>
      <c r="B59" s="131" t="s">
        <v>77</v>
      </c>
      <c r="C59" s="132"/>
      <c r="D59" s="132"/>
      <c r="E59" s="132"/>
      <c r="F59" s="132"/>
      <c r="G59" s="133">
        <f>G23+G38+G52+G57</f>
        <v>894100</v>
      </c>
    </row>
    <row r="60" spans="1:7" ht="12" customHeight="1" x14ac:dyDescent="0.25">
      <c r="A60" s="65"/>
      <c r="B60" s="134" t="s">
        <v>78</v>
      </c>
      <c r="C60" s="135"/>
      <c r="D60" s="135"/>
      <c r="E60" s="135"/>
      <c r="F60" s="135"/>
      <c r="G60" s="136">
        <f>G59*0.05</f>
        <v>44705</v>
      </c>
    </row>
    <row r="61" spans="1:7" ht="12" customHeight="1" x14ac:dyDescent="0.25">
      <c r="A61" s="65"/>
      <c r="B61" s="137" t="s">
        <v>79</v>
      </c>
      <c r="C61" s="138"/>
      <c r="D61" s="138"/>
      <c r="E61" s="138"/>
      <c r="F61" s="138"/>
      <c r="G61" s="139">
        <f>G60+G59</f>
        <v>938805</v>
      </c>
    </row>
    <row r="62" spans="1:7" ht="12" customHeight="1" x14ac:dyDescent="0.25">
      <c r="A62" s="65"/>
      <c r="B62" s="134" t="s">
        <v>80</v>
      </c>
      <c r="C62" s="135"/>
      <c r="D62" s="135"/>
      <c r="E62" s="135"/>
      <c r="F62" s="135"/>
      <c r="G62" s="136">
        <f>G12</f>
        <v>1080000</v>
      </c>
    </row>
    <row r="63" spans="1:7" ht="12" customHeight="1" x14ac:dyDescent="0.25">
      <c r="A63" s="65"/>
      <c r="B63" s="140" t="s">
        <v>81</v>
      </c>
      <c r="C63" s="141"/>
      <c r="D63" s="141"/>
      <c r="E63" s="141"/>
      <c r="F63" s="141"/>
      <c r="G63" s="142">
        <f>G62-G61</f>
        <v>141195</v>
      </c>
    </row>
    <row r="64" spans="1:7" ht="12" customHeight="1" x14ac:dyDescent="0.25">
      <c r="A64" s="65"/>
      <c r="B64" s="6" t="s">
        <v>82</v>
      </c>
      <c r="C64" s="7"/>
      <c r="D64" s="7"/>
      <c r="E64" s="7"/>
      <c r="F64" s="7"/>
      <c r="G64" s="29"/>
    </row>
    <row r="65" spans="1:7" ht="12.75" customHeight="1" thickBot="1" x14ac:dyDescent="0.3">
      <c r="A65" s="65"/>
      <c r="B65" s="8"/>
      <c r="C65" s="7"/>
      <c r="D65" s="7"/>
      <c r="E65" s="7"/>
      <c r="F65" s="7"/>
      <c r="G65" s="29"/>
    </row>
    <row r="66" spans="1:7" ht="12" customHeight="1" x14ac:dyDescent="0.25">
      <c r="A66" s="65"/>
      <c r="B66" s="12" t="s">
        <v>83</v>
      </c>
      <c r="C66" s="13"/>
      <c r="D66" s="13"/>
      <c r="E66" s="13"/>
      <c r="F66" s="14"/>
      <c r="G66" s="29"/>
    </row>
    <row r="67" spans="1:7" ht="12" customHeight="1" x14ac:dyDescent="0.25">
      <c r="A67" s="65"/>
      <c r="B67" s="15" t="s">
        <v>84</v>
      </c>
      <c r="C67" s="5"/>
      <c r="D67" s="5"/>
      <c r="E67" s="5"/>
      <c r="F67" s="16"/>
      <c r="G67" s="29"/>
    </row>
    <row r="68" spans="1:7" ht="12" customHeight="1" x14ac:dyDescent="0.25">
      <c r="A68" s="65"/>
      <c r="B68" s="15" t="s">
        <v>85</v>
      </c>
      <c r="C68" s="5"/>
      <c r="D68" s="5"/>
      <c r="E68" s="5"/>
      <c r="F68" s="16"/>
      <c r="G68" s="29"/>
    </row>
    <row r="69" spans="1:7" ht="12" customHeight="1" x14ac:dyDescent="0.25">
      <c r="A69" s="65"/>
      <c r="B69" s="15" t="s">
        <v>86</v>
      </c>
      <c r="C69" s="5"/>
      <c r="D69" s="5"/>
      <c r="E69" s="5"/>
      <c r="F69" s="16"/>
      <c r="G69" s="29"/>
    </row>
    <row r="70" spans="1:7" ht="12" customHeight="1" x14ac:dyDescent="0.25">
      <c r="A70" s="65"/>
      <c r="B70" s="15" t="s">
        <v>87</v>
      </c>
      <c r="C70" s="5"/>
      <c r="D70" s="5"/>
      <c r="E70" s="5"/>
      <c r="F70" s="16"/>
      <c r="G70" s="29"/>
    </row>
    <row r="71" spans="1:7" ht="12" customHeight="1" x14ac:dyDescent="0.25">
      <c r="A71" s="65"/>
      <c r="B71" s="15" t="s">
        <v>88</v>
      </c>
      <c r="C71" s="5"/>
      <c r="D71" s="5"/>
      <c r="E71" s="5"/>
      <c r="F71" s="16"/>
      <c r="G71" s="29"/>
    </row>
    <row r="72" spans="1:7" ht="12.75" customHeight="1" thickBot="1" x14ac:dyDescent="0.3">
      <c r="A72" s="65"/>
      <c r="B72" s="17" t="s">
        <v>89</v>
      </c>
      <c r="C72" s="18"/>
      <c r="D72" s="18"/>
      <c r="E72" s="18"/>
      <c r="F72" s="19"/>
      <c r="G72" s="29"/>
    </row>
    <row r="73" spans="1:7" ht="12.75" customHeight="1" x14ac:dyDescent="0.25">
      <c r="A73" s="65"/>
      <c r="B73" s="10"/>
      <c r="C73" s="5"/>
      <c r="D73" s="5"/>
      <c r="E73" s="5"/>
      <c r="F73" s="5"/>
      <c r="G73" s="29"/>
    </row>
    <row r="74" spans="1:7" ht="15" customHeight="1" thickBot="1" x14ac:dyDescent="0.3">
      <c r="A74" s="65"/>
      <c r="B74" s="169" t="s">
        <v>90</v>
      </c>
      <c r="C74" s="170"/>
      <c r="D74" s="54"/>
      <c r="E74" s="2"/>
      <c r="F74" s="2"/>
      <c r="G74" s="29"/>
    </row>
    <row r="75" spans="1:7" ht="12" customHeight="1" x14ac:dyDescent="0.25">
      <c r="A75" s="65"/>
      <c r="B75" s="55" t="s">
        <v>72</v>
      </c>
      <c r="C75" s="56" t="s">
        <v>91</v>
      </c>
      <c r="D75" s="57" t="s">
        <v>92</v>
      </c>
      <c r="E75" s="2"/>
      <c r="F75" s="2"/>
      <c r="G75" s="29"/>
    </row>
    <row r="76" spans="1:7" ht="12" customHeight="1" x14ac:dyDescent="0.25">
      <c r="A76" s="65"/>
      <c r="B76" s="143" t="s">
        <v>93</v>
      </c>
      <c r="C76" s="144">
        <f>+G23</f>
        <v>40000</v>
      </c>
      <c r="D76" s="145">
        <f>(C76/C82)</f>
        <v>4.2607357225408898E-2</v>
      </c>
      <c r="E76" s="2"/>
      <c r="F76" s="2"/>
      <c r="G76" s="29"/>
    </row>
    <row r="77" spans="1:7" ht="12" customHeight="1" x14ac:dyDescent="0.25">
      <c r="A77" s="65"/>
      <c r="B77" s="143" t="s">
        <v>94</v>
      </c>
      <c r="C77" s="146">
        <f>+G28</f>
        <v>0</v>
      </c>
      <c r="D77" s="145">
        <v>0</v>
      </c>
      <c r="E77" s="2"/>
      <c r="F77" s="2"/>
      <c r="G77" s="29"/>
    </row>
    <row r="78" spans="1:7" ht="12" customHeight="1" x14ac:dyDescent="0.25">
      <c r="A78" s="65"/>
      <c r="B78" s="143" t="s">
        <v>95</v>
      </c>
      <c r="C78" s="144">
        <f>+G38</f>
        <v>144000</v>
      </c>
      <c r="D78" s="145">
        <f>(C78/C82)</f>
        <v>0.15338648601147203</v>
      </c>
      <c r="E78" s="2"/>
      <c r="F78" s="2"/>
      <c r="G78" s="29"/>
    </row>
    <row r="79" spans="1:7" ht="12" customHeight="1" x14ac:dyDescent="0.25">
      <c r="A79" s="65"/>
      <c r="B79" s="143" t="s">
        <v>49</v>
      </c>
      <c r="C79" s="144">
        <f>+G52</f>
        <v>680100</v>
      </c>
      <c r="D79" s="145">
        <f>(C79/C82)</f>
        <v>0.72443159122501477</v>
      </c>
      <c r="E79" s="2"/>
      <c r="F79" s="2"/>
      <c r="G79" s="29"/>
    </row>
    <row r="80" spans="1:7" ht="12" customHeight="1" x14ac:dyDescent="0.25">
      <c r="A80" s="65"/>
      <c r="B80" s="143" t="s">
        <v>96</v>
      </c>
      <c r="C80" s="147">
        <f>+G57</f>
        <v>30000</v>
      </c>
      <c r="D80" s="145">
        <f>(C80/C82)</f>
        <v>3.1955517919056674E-2</v>
      </c>
      <c r="E80" s="4"/>
      <c r="F80" s="4"/>
      <c r="G80" s="29"/>
    </row>
    <row r="81" spans="1:7" ht="12" customHeight="1" x14ac:dyDescent="0.25">
      <c r="A81" s="65"/>
      <c r="B81" s="143" t="s">
        <v>97</v>
      </c>
      <c r="C81" s="147">
        <f>+G60</f>
        <v>44705</v>
      </c>
      <c r="D81" s="145">
        <f>(C81/C82)</f>
        <v>4.7619047619047616E-2</v>
      </c>
      <c r="E81" s="4"/>
      <c r="F81" s="4"/>
      <c r="G81" s="29"/>
    </row>
    <row r="82" spans="1:7" ht="12.75" customHeight="1" thickBot="1" x14ac:dyDescent="0.3">
      <c r="A82" s="65"/>
      <c r="B82" s="148" t="s">
        <v>98</v>
      </c>
      <c r="C82" s="149">
        <f>SUM(C76:C81)</f>
        <v>938805</v>
      </c>
      <c r="D82" s="150">
        <f>SUM(D76:D81)</f>
        <v>1</v>
      </c>
      <c r="E82" s="4"/>
      <c r="F82" s="4"/>
      <c r="G82" s="29"/>
    </row>
    <row r="83" spans="1:7" ht="12" customHeight="1" x14ac:dyDescent="0.25">
      <c r="A83" s="65"/>
      <c r="B83" s="8"/>
      <c r="C83" s="7"/>
      <c r="D83" s="7"/>
      <c r="E83" s="7"/>
      <c r="F83" s="7"/>
      <c r="G83" s="29"/>
    </row>
    <row r="84" spans="1:7" ht="12.75" customHeight="1" x14ac:dyDescent="0.25">
      <c r="A84" s="65"/>
      <c r="B84" s="9"/>
      <c r="C84" s="7"/>
      <c r="D84" s="7"/>
      <c r="E84" s="7"/>
      <c r="F84" s="7"/>
      <c r="G84" s="29"/>
    </row>
    <row r="85" spans="1:7" ht="12" customHeight="1" thickBot="1" x14ac:dyDescent="0.3">
      <c r="A85" s="151"/>
      <c r="B85" s="21"/>
      <c r="C85" s="22" t="s">
        <v>99</v>
      </c>
      <c r="D85" s="23"/>
      <c r="E85" s="24"/>
      <c r="F85" s="3"/>
      <c r="G85" s="29"/>
    </row>
    <row r="86" spans="1:7" ht="12" customHeight="1" x14ac:dyDescent="0.25">
      <c r="A86" s="65"/>
      <c r="B86" s="25" t="s">
        <v>100</v>
      </c>
      <c r="C86" s="26">
        <v>500</v>
      </c>
      <c r="D86" s="26">
        <v>600</v>
      </c>
      <c r="E86" s="27">
        <v>700</v>
      </c>
      <c r="F86" s="20"/>
      <c r="G86" s="30"/>
    </row>
    <row r="87" spans="1:7" ht="12.75" customHeight="1" thickBot="1" x14ac:dyDescent="0.3">
      <c r="A87" s="65"/>
      <c r="B87" s="152" t="s">
        <v>101</v>
      </c>
      <c r="C87" s="153">
        <f>(G61/C86)</f>
        <v>1877.61</v>
      </c>
      <c r="D87" s="153">
        <f>(G61/D86)</f>
        <v>1564.675</v>
      </c>
      <c r="E87" s="154">
        <f>(G61/E86)</f>
        <v>1341.15</v>
      </c>
      <c r="F87" s="20"/>
      <c r="G87" s="30"/>
    </row>
    <row r="88" spans="1:7" ht="15.6" customHeight="1" x14ac:dyDescent="0.25">
      <c r="A88" s="65"/>
      <c r="B88" s="11" t="s">
        <v>102</v>
      </c>
      <c r="C88" s="5"/>
      <c r="D88" s="5"/>
      <c r="E88" s="5"/>
      <c r="F88" s="5"/>
      <c r="G88" s="31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ballica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2022-07-04T17:25:09Z</dcterms:modified>
  <cp:category/>
  <cp:contentStatus/>
</cp:coreProperties>
</file>