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ibacache\Desktop\2022\FICHAS TECNICA\JULIO\"/>
    </mc:Choice>
  </mc:AlternateContent>
  <bookViews>
    <workbookView xWindow="0" yWindow="0" windowWidth="23040" windowHeight="9192"/>
  </bookViews>
  <sheets>
    <sheet name="Prod Huevos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7" i="1" l="1"/>
  <c r="G46" i="1"/>
  <c r="G41" i="1"/>
  <c r="G39" i="1"/>
  <c r="G38" i="1"/>
  <c r="G32" i="1"/>
  <c r="G33" i="1" s="1"/>
  <c r="G22" i="1"/>
  <c r="G21" i="1"/>
  <c r="G23" i="1" s="1"/>
  <c r="G12" i="1"/>
  <c r="G54" i="1" s="1"/>
  <c r="G42" i="1" l="1"/>
  <c r="G49" i="1"/>
  <c r="G51" i="1" s="1"/>
  <c r="G52" i="1" l="1"/>
  <c r="G53" i="1" s="1"/>
  <c r="G55" i="1" s="1"/>
</calcChain>
</file>

<file path=xl/sharedStrings.xml><?xml version="1.0" encoding="utf-8"?>
<sst xmlns="http://schemas.openxmlformats.org/spreadsheetml/2006/main" count="123" uniqueCount="92">
  <si>
    <t>RUBRO O CULTIVO</t>
  </si>
  <si>
    <t>FECHA ESTIMADA  PRECIO VENTA</t>
  </si>
  <si>
    <t>NIVEL TECNOLÓGICO</t>
  </si>
  <si>
    <t>Medio</t>
  </si>
  <si>
    <t>REGIÓN</t>
  </si>
  <si>
    <t>INGRESO ESPERADO, con IVA ($)</t>
  </si>
  <si>
    <t>AGENCIA DE ÁREA</t>
  </si>
  <si>
    <t>DESTINO PRODUCCION</t>
  </si>
  <si>
    <t>COMUNA/LOCALIDAD</t>
  </si>
  <si>
    <t>FECHA DE COSECHA</t>
  </si>
  <si>
    <t>FECHA PRECIO INSUMOS</t>
  </si>
  <si>
    <t>CONTINGENCIA</t>
  </si>
  <si>
    <t>MANO DE OBRA</t>
  </si>
  <si>
    <t>Labores</t>
  </si>
  <si>
    <t>Unidad</t>
  </si>
  <si>
    <t>N° Jornadas</t>
  </si>
  <si>
    <t>Época (Mes)</t>
  </si>
  <si>
    <t xml:space="preserve"> Precio Unitario ($) </t>
  </si>
  <si>
    <t xml:space="preserve"> Sub Total ($) </t>
  </si>
  <si>
    <t>JH</t>
  </si>
  <si>
    <t>Subtotal Jornadas Hombre</t>
  </si>
  <si>
    <t>JORNADAS ANIMAL</t>
  </si>
  <si>
    <t>Subtotal Jornadas Animal</t>
  </si>
  <si>
    <t>MAQUINARIA</t>
  </si>
  <si>
    <t>JM</t>
  </si>
  <si>
    <t>Subtotal Costo Maquinaria</t>
  </si>
  <si>
    <t>INSUMOS</t>
  </si>
  <si>
    <t>Insumos</t>
  </si>
  <si>
    <t>Unidad (Kg/l/u)</t>
  </si>
  <si>
    <t>Cantidad (Kg/l/u)</t>
  </si>
  <si>
    <t>Subtotal Insumos</t>
  </si>
  <si>
    <t>OTROS</t>
  </si>
  <si>
    <t>Item</t>
  </si>
  <si>
    <t>Subtotal Otros</t>
  </si>
  <si>
    <t>TOTAL COSTOS DIRECTOS</t>
  </si>
  <si>
    <t>Más Imprevistos (5%)</t>
  </si>
  <si>
    <t>TOTAL COSTOS</t>
  </si>
  <si>
    <t>INGRESOS ESPERADOS</t>
  </si>
  <si>
    <t>RESULTADO ECONOMICO</t>
  </si>
  <si>
    <t>1. Precios de insumos y productos se expresan con IVA.</t>
  </si>
  <si>
    <t>COMPOSICION COSTOS DE PRODUCCION</t>
  </si>
  <si>
    <t>%</t>
  </si>
  <si>
    <t>Mano de obra</t>
  </si>
  <si>
    <t>Jornada Animal</t>
  </si>
  <si>
    <t>Maquinaria</t>
  </si>
  <si>
    <t>Otros</t>
  </si>
  <si>
    <t>Imprevistos</t>
  </si>
  <si>
    <t>COSTO TOTAL/hà.</t>
  </si>
  <si>
    <t>(*): Este valor representa el valor mìnimo de venta del producto</t>
  </si>
  <si>
    <t>Todas la comunas del Área</t>
  </si>
  <si>
    <t>Tarapacá</t>
  </si>
  <si>
    <t>Pozo Almonte</t>
  </si>
  <si>
    <t>Consumo en fresco</t>
  </si>
  <si>
    <t>3. Precio esperado por ventas corresponde a precio colocado en el predio del productor.</t>
  </si>
  <si>
    <t>4. Los insumos aplicados (tipo y dosis) están referidos al  Área en particular.</t>
  </si>
  <si>
    <t>PRODUCCIÓN DE HUEVOS</t>
  </si>
  <si>
    <t>Anual</t>
  </si>
  <si>
    <t>PRECIO ESPERADO ($/Bandeja)</t>
  </si>
  <si>
    <t>RENDIMIENTO ( Bandeja 30 huevos/700 gallinas.)</t>
  </si>
  <si>
    <t>Estructura productiva dañada por sismos, aluaviones y viento.</t>
  </si>
  <si>
    <t>Preparación alimento, chipear, regar, mezclar y aerear</t>
  </si>
  <si>
    <t>Enero-Diciembre</t>
  </si>
  <si>
    <t>Envasado y etiquetado</t>
  </si>
  <si>
    <t xml:space="preserve">Triturar desechos </t>
  </si>
  <si>
    <t>Saco alimento Ponedora</t>
  </si>
  <si>
    <t>Atado 10 kg</t>
  </si>
  <si>
    <t>ALIMENTACIÓN</t>
  </si>
  <si>
    <t>MEDICAMENTOS</t>
  </si>
  <si>
    <t>Vitaminas</t>
  </si>
  <si>
    <t>Envases</t>
  </si>
  <si>
    <t>Bandeja-Huevo</t>
  </si>
  <si>
    <t>Combustible</t>
  </si>
  <si>
    <t>lt</t>
  </si>
  <si>
    <t>RAZA</t>
  </si>
  <si>
    <t>ESCENARIOS COSTO UNITARIO  ($/Bandeja)</t>
  </si>
  <si>
    <t>Rendimiento (Bandejas/hà)</t>
  </si>
  <si>
    <t>Costo unitario ($/Bandeja) (*)</t>
  </si>
  <si>
    <t>Saco 25kg</t>
  </si>
  <si>
    <t>5. El costo de la mano de obra No permanente o familiar, contratada por labores específicas.</t>
  </si>
  <si>
    <t>6. Método de manejo semiestabulado.</t>
  </si>
  <si>
    <t>2. Precio de insumos corresponde a  precios colocados en el predio.</t>
  </si>
  <si>
    <t>Lohmann Brown, Isa Brown y Leghorn</t>
  </si>
  <si>
    <t>8. Unidad productiva compuesta por 700 gallinas ponedoras.</t>
  </si>
  <si>
    <t>10. Producción anual con mayores rendimientos en epoca de mayor temperatura.</t>
  </si>
  <si>
    <t>9. Dimensión galpón de 7 * 21 mts.</t>
  </si>
  <si>
    <t>7. Orienzonte recambio 2.5 años.</t>
  </si>
  <si>
    <r>
      <rPr>
        <u/>
        <sz val="8"/>
        <color indexed="8"/>
        <rFont val="Arial Narrow"/>
        <family val="2"/>
      </rPr>
      <t>Fuente</t>
    </r>
    <r>
      <rPr>
        <sz val="8"/>
        <color indexed="8"/>
        <rFont val="Arial Narrow"/>
        <family val="2"/>
      </rPr>
      <t>: INDAP</t>
    </r>
  </si>
  <si>
    <r>
      <rPr>
        <b/>
        <u/>
        <sz val="8"/>
        <color indexed="8"/>
        <rFont val="Arial Narrow"/>
        <family val="2"/>
      </rPr>
      <t>Notas</t>
    </r>
    <r>
      <rPr>
        <b/>
        <sz val="8"/>
        <color indexed="8"/>
        <rFont val="Arial Narrow"/>
        <family val="2"/>
      </rPr>
      <t>:</t>
    </r>
  </si>
  <si>
    <t>COSTOS DIRECTOS DE PRODUCCIÓN DE HUEVOS (INCLUYE IVA)</t>
  </si>
  <si>
    <t>$/Plantel</t>
  </si>
  <si>
    <t>Alfalfa</t>
  </si>
  <si>
    <t>kg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</si>
</sst>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"/>
    <numFmt numFmtId="165" formatCode="&quot; &quot;* #,##0&quot;   &quot;;&quot;-&quot;* #,##0&quot;   &quot;;&quot; &quot;* &quot;-&quot;??&quot;   &quot;"/>
    <numFmt numFmtId="166" formatCode="&quot; &quot;* #,##0&quot; &quot;;&quot; &quot;* &quot;-&quot;#,##0&quot; &quot;;&quot; &quot;* &quot;- &quot;"/>
  </numFmts>
  <fonts count="13" x14ac:knownFonts="1">
    <font>
      <sz val="11"/>
      <color indexed="8"/>
      <name val="Calibri"/>
    </font>
    <font>
      <sz val="8"/>
      <color indexed="8"/>
      <name val="Arial Narrow"/>
      <family val="2"/>
    </font>
    <font>
      <sz val="8"/>
      <color indexed="9"/>
      <name val="Arial Narrow"/>
      <family val="2"/>
    </font>
    <font>
      <b/>
      <sz val="8"/>
      <color indexed="15"/>
      <name val="Arial Narrow"/>
      <family val="2"/>
    </font>
    <font>
      <sz val="11"/>
      <color indexed="8"/>
      <name val="Calibri"/>
      <family val="2"/>
    </font>
    <font>
      <b/>
      <sz val="8"/>
      <color indexed="8"/>
      <name val="Arial Narrow"/>
      <family val="2"/>
    </font>
    <font>
      <u/>
      <sz val="8"/>
      <color indexed="8"/>
      <name val="Arial Narrow"/>
      <family val="2"/>
    </font>
    <font>
      <sz val="7"/>
      <color indexed="8"/>
      <name val="Arial Narrow"/>
      <family val="2"/>
    </font>
    <font>
      <sz val="8"/>
      <name val="Arial Narrow"/>
      <family val="2"/>
    </font>
    <font>
      <b/>
      <sz val="8"/>
      <color indexed="9"/>
      <name val="Arial Narrow"/>
      <family val="2"/>
    </font>
    <font>
      <b/>
      <i/>
      <sz val="8"/>
      <color indexed="9"/>
      <name val="Arial Narrow"/>
      <family val="2"/>
    </font>
    <font>
      <b/>
      <sz val="8"/>
      <name val="Arial Narrow"/>
      <family val="2"/>
    </font>
    <font>
      <b/>
      <u/>
      <sz val="8"/>
      <color indexed="8"/>
      <name val="Arial Narrow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4"/>
        <bgColor auto="1"/>
      </patternFill>
    </fill>
    <fill>
      <patternFill patternType="solid">
        <fgColor indexed="16"/>
        <bgColor auto="1"/>
      </patternFill>
    </fill>
    <fill>
      <patternFill patternType="solid">
        <fgColor indexed="15"/>
        <bgColor auto="1"/>
      </patternFill>
    </fill>
    <fill>
      <patternFill patternType="solid">
        <fgColor indexed="19"/>
        <bgColor auto="1"/>
      </patternFill>
    </fill>
    <fill>
      <patternFill patternType="solid">
        <fgColor theme="9" tint="-0.249977111117893"/>
        <bgColor indexed="64"/>
      </patternFill>
    </fill>
  </fills>
  <borders count="55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11"/>
      </left>
      <right style="thin">
        <color indexed="8"/>
      </right>
      <top style="thin">
        <color indexed="11"/>
      </top>
      <bottom style="thin">
        <color indexed="1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8"/>
      </bottom>
      <diagonal/>
    </border>
    <border>
      <left style="thin">
        <color indexed="11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1"/>
      </left>
      <right style="thin">
        <color indexed="11"/>
      </right>
      <top style="thin">
        <color indexed="8"/>
      </top>
      <bottom style="thin">
        <color indexed="11"/>
      </bottom>
      <diagonal/>
    </border>
    <border>
      <left/>
      <right/>
      <top/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/>
      <diagonal/>
    </border>
    <border>
      <left style="thin">
        <color indexed="64"/>
      </left>
      <right style="thin">
        <color indexed="11"/>
      </right>
      <top style="thin">
        <color indexed="64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64"/>
      </top>
      <bottom style="thin">
        <color indexed="11"/>
      </bottom>
      <diagonal/>
    </border>
    <border>
      <left style="thin">
        <color indexed="11"/>
      </left>
      <right style="thin">
        <color indexed="64"/>
      </right>
      <top style="thin">
        <color indexed="64"/>
      </top>
      <bottom style="thin">
        <color indexed="11"/>
      </bottom>
      <diagonal/>
    </border>
    <border>
      <left style="thin">
        <color indexed="64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64"/>
      </right>
      <top style="thin">
        <color indexed="11"/>
      </top>
      <bottom style="thin">
        <color indexed="11"/>
      </bottom>
      <diagonal/>
    </border>
    <border>
      <left style="thin">
        <color indexed="64"/>
      </left>
      <right style="thin">
        <color indexed="11"/>
      </right>
      <top style="thin">
        <color indexed="11"/>
      </top>
      <bottom style="thin">
        <color indexed="64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64"/>
      </bottom>
      <diagonal/>
    </border>
    <border>
      <left style="thin">
        <color indexed="11"/>
      </left>
      <right style="thin">
        <color indexed="64"/>
      </right>
      <top style="thin">
        <color indexed="11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11"/>
      </left>
      <right style="thin">
        <color indexed="11"/>
      </right>
      <top/>
      <bottom style="thin">
        <color indexed="11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8"/>
      </bottom>
      <diagonal/>
    </border>
    <border>
      <left/>
      <right/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8"/>
      </bottom>
      <diagonal/>
    </border>
  </borders>
  <cellStyleXfs count="2">
    <xf numFmtId="0" fontId="0" fillId="0" borderId="0" applyNumberFormat="0" applyFill="0" applyBorder="0" applyProtection="0"/>
    <xf numFmtId="9" fontId="4" fillId="0" borderId="0" applyFont="0" applyFill="0" applyBorder="0" applyAlignment="0" applyProtection="0"/>
  </cellStyleXfs>
  <cellXfs count="152">
    <xf numFmtId="0" fontId="0" fillId="0" borderId="0" xfId="0" applyFont="1" applyAlignment="1"/>
    <xf numFmtId="0" fontId="0" fillId="0" borderId="0" xfId="0" applyNumberFormat="1" applyFont="1" applyAlignment="1"/>
    <xf numFmtId="0" fontId="0" fillId="2" borderId="1" xfId="0" applyFont="1" applyFill="1" applyBorder="1" applyAlignment="1"/>
    <xf numFmtId="0" fontId="0" fillId="2" borderId="2" xfId="0" applyFont="1" applyFill="1" applyBorder="1" applyAlignment="1"/>
    <xf numFmtId="0" fontId="0" fillId="2" borderId="3" xfId="0" applyFont="1" applyFill="1" applyBorder="1" applyAlignment="1"/>
    <xf numFmtId="49" fontId="2" fillId="3" borderId="5" xfId="0" applyNumberFormat="1" applyFont="1" applyFill="1" applyBorder="1" applyAlignment="1">
      <alignment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vertical="center"/>
    </xf>
    <xf numFmtId="3" fontId="2" fillId="3" borderId="5" xfId="0" applyNumberFormat="1" applyFont="1" applyFill="1" applyBorder="1" applyAlignment="1">
      <alignment vertical="center"/>
    </xf>
    <xf numFmtId="49" fontId="2" fillId="3" borderId="13" xfId="0" applyNumberFormat="1" applyFont="1" applyFill="1" applyBorder="1" applyAlignment="1">
      <alignment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vertical="center"/>
    </xf>
    <xf numFmtId="3" fontId="2" fillId="3" borderId="13" xfId="0" applyNumberFormat="1" applyFont="1" applyFill="1" applyBorder="1" applyAlignment="1">
      <alignment vertical="center"/>
    </xf>
    <xf numFmtId="3" fontId="1" fillId="2" borderId="5" xfId="0" applyNumberFormat="1" applyFont="1" applyFill="1" applyBorder="1" applyAlignment="1"/>
    <xf numFmtId="0" fontId="1" fillId="2" borderId="5" xfId="0" applyFont="1" applyFill="1" applyBorder="1" applyAlignment="1">
      <alignment horizontal="center"/>
    </xf>
    <xf numFmtId="165" fontId="0" fillId="0" borderId="0" xfId="0" applyNumberFormat="1" applyFont="1" applyAlignment="1"/>
    <xf numFmtId="9" fontId="0" fillId="0" borderId="0" xfId="1" applyFont="1" applyAlignment="1"/>
    <xf numFmtId="49" fontId="1" fillId="2" borderId="5" xfId="0" applyNumberFormat="1" applyFont="1" applyFill="1" applyBorder="1" applyAlignment="1">
      <alignment horizontal="right"/>
    </xf>
    <xf numFmtId="3" fontId="1" fillId="2" borderId="5" xfId="0" applyNumberFormat="1" applyFont="1" applyFill="1" applyBorder="1" applyAlignment="1">
      <alignment horizontal="right" wrapText="1"/>
    </xf>
    <xf numFmtId="49" fontId="1" fillId="2" borderId="4" xfId="0" applyNumberFormat="1" applyFont="1" applyFill="1" applyBorder="1" applyAlignment="1">
      <alignment vertical="center" wrapText="1"/>
    </xf>
    <xf numFmtId="49" fontId="1" fillId="0" borderId="5" xfId="0" applyNumberFormat="1" applyFont="1" applyFill="1" applyBorder="1" applyAlignment="1">
      <alignment horizontal="right" vertical="center" wrapText="1"/>
    </xf>
    <xf numFmtId="49" fontId="1" fillId="2" borderId="5" xfId="0" applyNumberFormat="1" applyFont="1" applyFill="1" applyBorder="1" applyAlignment="1">
      <alignment horizontal="right" vertical="center"/>
    </xf>
    <xf numFmtId="49" fontId="1" fillId="2" borderId="5" xfId="0" applyNumberFormat="1" applyFont="1" applyFill="1" applyBorder="1" applyAlignment="1"/>
    <xf numFmtId="0" fontId="1" fillId="2" borderId="5" xfId="0" applyFont="1" applyFill="1" applyBorder="1" applyAlignment="1"/>
    <xf numFmtId="14" fontId="1" fillId="2" borderId="5" xfId="0" applyNumberFormat="1" applyFont="1" applyFill="1" applyBorder="1" applyAlignment="1">
      <alignment horizontal="right" vertical="center"/>
    </xf>
    <xf numFmtId="49" fontId="1" fillId="2" borderId="5" xfId="0" applyNumberFormat="1" applyFont="1" applyFill="1" applyBorder="1" applyAlignment="1">
      <alignment horizontal="right" vertical="center" wrapText="1"/>
    </xf>
    <xf numFmtId="49" fontId="1" fillId="2" borderId="5" xfId="0" applyNumberFormat="1" applyFont="1" applyFill="1" applyBorder="1" applyAlignment="1">
      <alignment wrapText="1"/>
    </xf>
    <xf numFmtId="49" fontId="1" fillId="2" borderId="5" xfId="0" applyNumberFormat="1" applyFont="1" applyFill="1" applyBorder="1" applyAlignment="1">
      <alignment horizontal="center" wrapText="1"/>
    </xf>
    <xf numFmtId="0" fontId="1" fillId="2" borderId="5" xfId="0" applyNumberFormat="1" applyFont="1" applyFill="1" applyBorder="1" applyAlignment="1">
      <alignment wrapText="1"/>
    </xf>
    <xf numFmtId="49" fontId="1" fillId="2" borderId="5" xfId="0" applyNumberFormat="1" applyFont="1" applyFill="1" applyBorder="1" applyAlignment="1">
      <alignment horizontal="right" wrapText="1"/>
    </xf>
    <xf numFmtId="49" fontId="5" fillId="2" borderId="5" xfId="0" applyNumberFormat="1" applyFont="1" applyFill="1" applyBorder="1" applyAlignment="1">
      <alignment horizontal="left" vertical="center" wrapText="1"/>
    </xf>
    <xf numFmtId="0" fontId="5" fillId="2" borderId="5" xfId="0" applyFont="1" applyFill="1" applyBorder="1" applyAlignment="1">
      <alignment horizontal="left" vertical="center" wrapText="1"/>
    </xf>
    <xf numFmtId="49" fontId="1" fillId="2" borderId="5" xfId="0" applyNumberFormat="1" applyFont="1" applyFill="1" applyBorder="1" applyAlignment="1">
      <alignment horizontal="center"/>
    </xf>
    <xf numFmtId="0" fontId="1" fillId="2" borderId="5" xfId="0" applyNumberFormat="1" applyFont="1" applyFill="1" applyBorder="1" applyAlignment="1"/>
    <xf numFmtId="49" fontId="5" fillId="2" borderId="5" xfId="0" applyNumberFormat="1" applyFont="1" applyFill="1" applyBorder="1" applyAlignment="1"/>
    <xf numFmtId="49" fontId="1" fillId="2" borderId="44" xfId="0" applyNumberFormat="1" applyFont="1" applyFill="1" applyBorder="1" applyAlignment="1"/>
    <xf numFmtId="49" fontId="1" fillId="2" borderId="44" xfId="0" applyNumberFormat="1" applyFont="1" applyFill="1" applyBorder="1" applyAlignment="1">
      <alignment horizontal="center"/>
    </xf>
    <xf numFmtId="0" fontId="1" fillId="2" borderId="44" xfId="0" applyNumberFormat="1" applyFont="1" applyFill="1" applyBorder="1" applyAlignment="1"/>
    <xf numFmtId="3" fontId="1" fillId="2" borderId="44" xfId="0" applyNumberFormat="1" applyFont="1" applyFill="1" applyBorder="1" applyAlignment="1"/>
    <xf numFmtId="0" fontId="8" fillId="0" borderId="39" xfId="0" applyFont="1" applyFill="1" applyBorder="1"/>
    <xf numFmtId="0" fontId="8" fillId="0" borderId="41" xfId="0" applyFont="1" applyFill="1" applyBorder="1"/>
    <xf numFmtId="0" fontId="8" fillId="0" borderId="18" xfId="0" applyFont="1" applyFill="1" applyBorder="1"/>
    <xf numFmtId="0" fontId="2" fillId="2" borderId="18" xfId="0" applyFont="1" applyFill="1" applyBorder="1" applyAlignment="1">
      <alignment vertical="center"/>
    </xf>
    <xf numFmtId="49" fontId="7" fillId="2" borderId="18" xfId="0" applyNumberFormat="1" applyFont="1" applyFill="1" applyBorder="1" applyAlignment="1">
      <alignment vertical="center"/>
    </xf>
    <xf numFmtId="49" fontId="9" fillId="3" borderId="4" xfId="0" applyNumberFormat="1" applyFont="1" applyFill="1" applyBorder="1" applyAlignment="1">
      <alignment vertical="center" wrapText="1"/>
    </xf>
    <xf numFmtId="0" fontId="1" fillId="2" borderId="6" xfId="0" applyFont="1" applyFill="1" applyBorder="1" applyAlignment="1"/>
    <xf numFmtId="0" fontId="1" fillId="2" borderId="6" xfId="0" applyFont="1" applyFill="1" applyBorder="1" applyAlignment="1">
      <alignment vertical="center"/>
    </xf>
    <xf numFmtId="0" fontId="1" fillId="2" borderId="7" xfId="0" applyFont="1" applyFill="1" applyBorder="1" applyAlignment="1">
      <alignment wrapText="1"/>
    </xf>
    <xf numFmtId="14" fontId="1" fillId="2" borderId="8" xfId="0" applyNumberFormat="1" applyFont="1" applyFill="1" applyBorder="1" applyAlignment="1"/>
    <xf numFmtId="0" fontId="1" fillId="2" borderId="3" xfId="0" applyFont="1" applyFill="1" applyBorder="1" applyAlignment="1"/>
    <xf numFmtId="0" fontId="1" fillId="2" borderId="8" xfId="0" applyFont="1" applyFill="1" applyBorder="1" applyAlignment="1"/>
    <xf numFmtId="0" fontId="1" fillId="2" borderId="8" xfId="0" applyFont="1" applyFill="1" applyBorder="1" applyAlignment="1">
      <alignment horizontal="justify" wrapText="1"/>
    </xf>
    <xf numFmtId="0" fontId="1" fillId="2" borderId="9" xfId="0" applyFont="1" applyFill="1" applyBorder="1" applyAlignment="1"/>
    <xf numFmtId="0" fontId="1" fillId="2" borderId="10" xfId="0" applyFont="1" applyFill="1" applyBorder="1" applyAlignment="1">
      <alignment horizontal="left"/>
    </xf>
    <xf numFmtId="0" fontId="1" fillId="2" borderId="10" xfId="0" applyFont="1" applyFill="1" applyBorder="1" applyAlignment="1"/>
    <xf numFmtId="49" fontId="9" fillId="5" borderId="11" xfId="0" applyNumberFormat="1" applyFont="1" applyFill="1" applyBorder="1" applyAlignment="1">
      <alignment vertical="center"/>
    </xf>
    <xf numFmtId="0" fontId="1" fillId="2" borderId="12" xfId="0" applyFont="1" applyFill="1" applyBorder="1" applyAlignment="1">
      <alignment vertical="center"/>
    </xf>
    <xf numFmtId="0" fontId="1" fillId="2" borderId="3" xfId="0" applyFont="1" applyFill="1" applyBorder="1" applyAlignment="1">
      <alignment vertical="center"/>
    </xf>
    <xf numFmtId="49" fontId="9" fillId="3" borderId="5" xfId="0" applyNumberFormat="1" applyFont="1" applyFill="1" applyBorder="1" applyAlignment="1">
      <alignment horizontal="center" vertical="center" wrapText="1"/>
    </xf>
    <xf numFmtId="3" fontId="1" fillId="2" borderId="10" xfId="0" applyNumberFormat="1" applyFont="1" applyFill="1" applyBorder="1" applyAlignment="1"/>
    <xf numFmtId="49" fontId="9" fillId="5" borderId="13" xfId="0" applyNumberFormat="1" applyFont="1" applyFill="1" applyBorder="1" applyAlignment="1">
      <alignment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vertical="center"/>
    </xf>
    <xf numFmtId="49" fontId="9" fillId="3" borderId="13" xfId="0" applyNumberFormat="1" applyFont="1" applyFill="1" applyBorder="1" applyAlignment="1">
      <alignment horizontal="center" vertical="center"/>
    </xf>
    <xf numFmtId="49" fontId="9" fillId="3" borderId="13" xfId="0" applyNumberFormat="1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5" xfId="0" applyFont="1" applyFill="1" applyBorder="1" applyAlignment="1"/>
    <xf numFmtId="0" fontId="1" fillId="2" borderId="16" xfId="0" applyFont="1" applyFill="1" applyBorder="1" applyAlignment="1"/>
    <xf numFmtId="3" fontId="1" fillId="2" borderId="16" xfId="0" applyNumberFormat="1" applyFont="1" applyFill="1" applyBorder="1" applyAlignment="1"/>
    <xf numFmtId="49" fontId="9" fillId="3" borderId="11" xfId="0" applyNumberFormat="1" applyFont="1" applyFill="1" applyBorder="1" applyAlignment="1">
      <alignment horizontal="center" vertical="center"/>
    </xf>
    <xf numFmtId="49" fontId="9" fillId="3" borderId="11" xfId="0" applyNumberFormat="1" applyFont="1" applyFill="1" applyBorder="1" applyAlignment="1">
      <alignment horizontal="center" vertical="center" wrapText="1"/>
    </xf>
    <xf numFmtId="49" fontId="2" fillId="3" borderId="45" xfId="0" applyNumberFormat="1" applyFont="1" applyFill="1" applyBorder="1" applyAlignment="1">
      <alignment vertical="center"/>
    </xf>
    <xf numFmtId="0" fontId="2" fillId="3" borderId="45" xfId="0" applyFont="1" applyFill="1" applyBorder="1" applyAlignment="1">
      <alignment horizontal="center" vertical="center"/>
    </xf>
    <xf numFmtId="0" fontId="2" fillId="3" borderId="45" xfId="0" applyFont="1" applyFill="1" applyBorder="1" applyAlignment="1">
      <alignment vertical="center"/>
    </xf>
    <xf numFmtId="3" fontId="2" fillId="3" borderId="45" xfId="0" applyNumberFormat="1" applyFont="1" applyFill="1" applyBorder="1" applyAlignment="1">
      <alignment vertical="center"/>
    </xf>
    <xf numFmtId="0" fontId="1" fillId="2" borderId="16" xfId="0" applyFont="1" applyFill="1" applyBorder="1" applyAlignment="1">
      <alignment horizontal="center"/>
    </xf>
    <xf numFmtId="49" fontId="2" fillId="3" borderId="17" xfId="0" applyNumberFormat="1" applyFont="1" applyFill="1" applyBorder="1" applyAlignment="1">
      <alignment vertical="center"/>
    </xf>
    <xf numFmtId="0" fontId="2" fillId="3" borderId="17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vertical="center"/>
    </xf>
    <xf numFmtId="3" fontId="2" fillId="3" borderId="17" xfId="0" applyNumberFormat="1" applyFont="1" applyFill="1" applyBorder="1" applyAlignment="1">
      <alignment vertical="center"/>
    </xf>
    <xf numFmtId="0" fontId="1" fillId="2" borderId="20" xfId="0" applyFont="1" applyFill="1" applyBorder="1" applyAlignment="1"/>
    <xf numFmtId="3" fontId="1" fillId="2" borderId="20" xfId="0" applyNumberFormat="1" applyFont="1" applyFill="1" applyBorder="1" applyAlignment="1"/>
    <xf numFmtId="49" fontId="9" fillId="5" borderId="21" xfId="0" applyNumberFormat="1" applyFont="1" applyFill="1" applyBorder="1" applyAlignment="1">
      <alignment vertical="center"/>
    </xf>
    <xf numFmtId="0" fontId="9" fillId="5" borderId="22" xfId="0" applyFont="1" applyFill="1" applyBorder="1" applyAlignment="1">
      <alignment vertical="center"/>
    </xf>
    <xf numFmtId="165" fontId="9" fillId="5" borderId="23" xfId="0" applyNumberFormat="1" applyFont="1" applyFill="1" applyBorder="1" applyAlignment="1">
      <alignment vertical="center"/>
    </xf>
    <xf numFmtId="49" fontId="9" fillId="3" borderId="24" xfId="0" applyNumberFormat="1" applyFont="1" applyFill="1" applyBorder="1" applyAlignment="1">
      <alignment vertical="center"/>
    </xf>
    <xf numFmtId="0" fontId="9" fillId="3" borderId="13" xfId="0" applyFont="1" applyFill="1" applyBorder="1" applyAlignment="1">
      <alignment vertical="center"/>
    </xf>
    <xf numFmtId="165" fontId="9" fillId="3" borderId="25" xfId="0" applyNumberFormat="1" applyFont="1" applyFill="1" applyBorder="1" applyAlignment="1">
      <alignment vertical="center"/>
    </xf>
    <xf numFmtId="49" fontId="9" fillId="5" borderId="24" xfId="0" applyNumberFormat="1" applyFont="1" applyFill="1" applyBorder="1" applyAlignment="1">
      <alignment vertical="center"/>
    </xf>
    <xf numFmtId="0" fontId="9" fillId="5" borderId="13" xfId="0" applyFont="1" applyFill="1" applyBorder="1" applyAlignment="1">
      <alignment vertical="center"/>
    </xf>
    <xf numFmtId="165" fontId="9" fillId="5" borderId="25" xfId="0" applyNumberFormat="1" applyFont="1" applyFill="1" applyBorder="1" applyAlignment="1">
      <alignment vertical="center"/>
    </xf>
    <xf numFmtId="49" fontId="9" fillId="5" borderId="26" xfId="0" applyNumberFormat="1" applyFont="1" applyFill="1" applyBorder="1" applyAlignment="1">
      <alignment vertical="center"/>
    </xf>
    <xf numFmtId="0" fontId="9" fillId="5" borderId="27" xfId="0" applyFont="1" applyFill="1" applyBorder="1" applyAlignment="1">
      <alignment vertical="center"/>
    </xf>
    <xf numFmtId="165" fontId="9" fillId="6" borderId="28" xfId="0" applyNumberFormat="1" applyFont="1" applyFill="1" applyBorder="1" applyAlignment="1">
      <alignment vertical="center"/>
    </xf>
    <xf numFmtId="49" fontId="1" fillId="2" borderId="18" xfId="0" applyNumberFormat="1" applyFont="1" applyFill="1" applyBorder="1" applyAlignment="1">
      <alignment vertical="center"/>
    </xf>
    <xf numFmtId="0" fontId="9" fillId="2" borderId="18" xfId="0" applyFont="1" applyFill="1" applyBorder="1" applyAlignment="1">
      <alignment vertical="center"/>
    </xf>
    <xf numFmtId="165" fontId="11" fillId="2" borderId="18" xfId="0" applyNumberFormat="1" applyFont="1" applyFill="1" applyBorder="1" applyAlignment="1">
      <alignment vertical="center"/>
    </xf>
    <xf numFmtId="0" fontId="1" fillId="2" borderId="18" xfId="0" applyFont="1" applyFill="1" applyBorder="1" applyAlignment="1">
      <alignment vertical="center"/>
    </xf>
    <xf numFmtId="49" fontId="5" fillId="2" borderId="36" xfId="0" applyNumberFormat="1" applyFont="1" applyFill="1" applyBorder="1" applyAlignment="1">
      <alignment vertical="center"/>
    </xf>
    <xf numFmtId="0" fontId="1" fillId="2" borderId="37" xfId="0" applyFont="1" applyFill="1" applyBorder="1" applyAlignment="1"/>
    <xf numFmtId="0" fontId="1" fillId="2" borderId="38" xfId="0" applyFont="1" applyFill="1" applyBorder="1" applyAlignment="1"/>
    <xf numFmtId="165" fontId="9" fillId="2" borderId="18" xfId="0" applyNumberFormat="1" applyFont="1" applyFill="1" applyBorder="1" applyAlignment="1">
      <alignment vertical="center"/>
    </xf>
    <xf numFmtId="0" fontId="1" fillId="2" borderId="18" xfId="0" applyFont="1" applyFill="1" applyBorder="1" applyAlignment="1"/>
    <xf numFmtId="0" fontId="1" fillId="2" borderId="40" xfId="0" applyFont="1" applyFill="1" applyBorder="1" applyAlignment="1"/>
    <xf numFmtId="0" fontId="1" fillId="2" borderId="42" xfId="0" applyFont="1" applyFill="1" applyBorder="1" applyAlignment="1"/>
    <xf numFmtId="0" fontId="1" fillId="2" borderId="43" xfId="0" applyFont="1" applyFill="1" applyBorder="1" applyAlignment="1"/>
    <xf numFmtId="49" fontId="3" fillId="9" borderId="52" xfId="0" applyNumberFormat="1" applyFont="1" applyFill="1" applyBorder="1" applyAlignment="1">
      <alignment vertical="center"/>
    </xf>
    <xf numFmtId="49" fontId="3" fillId="9" borderId="53" xfId="0" applyNumberFormat="1" applyFont="1" applyFill="1" applyBorder="1" applyAlignment="1">
      <alignment vertical="center"/>
    </xf>
    <xf numFmtId="0" fontId="1" fillId="9" borderId="54" xfId="0" applyFont="1" applyFill="1" applyBorder="1" applyAlignment="1"/>
    <xf numFmtId="0" fontId="1" fillId="7" borderId="18" xfId="0" applyFont="1" applyFill="1" applyBorder="1" applyAlignment="1"/>
    <xf numFmtId="49" fontId="5" fillId="8" borderId="29" xfId="0" applyNumberFormat="1" applyFont="1" applyFill="1" applyBorder="1" applyAlignment="1">
      <alignment vertical="center"/>
    </xf>
    <xf numFmtId="49" fontId="5" fillId="8" borderId="19" xfId="0" applyNumberFormat="1" applyFont="1" applyFill="1" applyBorder="1" applyAlignment="1">
      <alignment vertical="center"/>
    </xf>
    <xf numFmtId="49" fontId="1" fillId="8" borderId="30" xfId="0" applyNumberFormat="1" applyFont="1" applyFill="1" applyBorder="1" applyAlignment="1"/>
    <xf numFmtId="49" fontId="5" fillId="2" borderId="31" xfId="0" applyNumberFormat="1" applyFont="1" applyFill="1" applyBorder="1" applyAlignment="1">
      <alignment vertical="center"/>
    </xf>
    <xf numFmtId="3" fontId="5" fillId="2" borderId="5" xfId="0" applyNumberFormat="1" applyFont="1" applyFill="1" applyBorder="1" applyAlignment="1">
      <alignment vertical="center"/>
    </xf>
    <xf numFmtId="9" fontId="1" fillId="2" borderId="32" xfId="0" applyNumberFormat="1" applyFont="1" applyFill="1" applyBorder="1" applyAlignment="1"/>
    <xf numFmtId="166" fontId="5" fillId="2" borderId="5" xfId="0" applyNumberFormat="1" applyFont="1" applyFill="1" applyBorder="1" applyAlignment="1">
      <alignment vertical="center"/>
    </xf>
    <xf numFmtId="0" fontId="9" fillId="7" borderId="18" xfId="0" applyFont="1" applyFill="1" applyBorder="1" applyAlignment="1">
      <alignment vertical="center"/>
    </xf>
    <xf numFmtId="49" fontId="5" fillId="8" borderId="33" xfId="0" applyNumberFormat="1" applyFont="1" applyFill="1" applyBorder="1" applyAlignment="1">
      <alignment vertical="center"/>
    </xf>
    <xf numFmtId="166" fontId="5" fillId="8" borderId="34" xfId="0" applyNumberFormat="1" applyFont="1" applyFill="1" applyBorder="1" applyAlignment="1">
      <alignment vertical="center"/>
    </xf>
    <xf numFmtId="9" fontId="5" fillId="8" borderId="35" xfId="0" applyNumberFormat="1" applyFont="1" applyFill="1" applyBorder="1" applyAlignment="1">
      <alignment vertical="center"/>
    </xf>
    <xf numFmtId="0" fontId="1" fillId="0" borderId="18" xfId="0" applyNumberFormat="1" applyFont="1" applyBorder="1" applyAlignment="1"/>
    <xf numFmtId="0" fontId="1" fillId="0" borderId="0" xfId="0" applyNumberFormat="1" applyFont="1" applyAlignment="1"/>
    <xf numFmtId="0" fontId="9" fillId="9" borderId="48" xfId="0" applyFont="1" applyFill="1" applyBorder="1" applyAlignment="1">
      <alignment vertical="center"/>
    </xf>
    <xf numFmtId="49" fontId="3" fillId="9" borderId="49" xfId="0" applyNumberFormat="1" applyFont="1" applyFill="1" applyBorder="1" applyAlignment="1">
      <alignment vertical="center"/>
    </xf>
    <xf numFmtId="0" fontId="9" fillId="9" borderId="49" xfId="0" applyFont="1" applyFill="1" applyBorder="1" applyAlignment="1">
      <alignment vertical="center"/>
    </xf>
    <xf numFmtId="0" fontId="9" fillId="9" borderId="50" xfId="0" applyFont="1" applyFill="1" applyBorder="1" applyAlignment="1">
      <alignment vertical="center"/>
    </xf>
    <xf numFmtId="0" fontId="5" fillId="7" borderId="18" xfId="0" applyFont="1" applyFill="1" applyBorder="1" applyAlignment="1">
      <alignment vertical="center"/>
    </xf>
    <xf numFmtId="165" fontId="5" fillId="2" borderId="18" xfId="0" applyNumberFormat="1" applyFont="1" applyFill="1" applyBorder="1" applyAlignment="1">
      <alignment vertical="center"/>
    </xf>
    <xf numFmtId="49" fontId="5" fillId="8" borderId="46" xfId="0" applyNumberFormat="1" applyFont="1" applyFill="1" applyBorder="1" applyAlignment="1">
      <alignment vertical="center"/>
    </xf>
    <xf numFmtId="166" fontId="5" fillId="8" borderId="47" xfId="0" applyNumberFormat="1" applyFont="1" applyFill="1" applyBorder="1" applyAlignment="1">
      <alignment vertical="center"/>
    </xf>
    <xf numFmtId="166" fontId="5" fillId="8" borderId="51" xfId="0" applyNumberFormat="1" applyFont="1" applyFill="1" applyBorder="1" applyAlignment="1">
      <alignment vertical="center"/>
    </xf>
    <xf numFmtId="166" fontId="5" fillId="8" borderId="35" xfId="0" applyNumberFormat="1" applyFont="1" applyFill="1" applyBorder="1" applyAlignment="1">
      <alignment vertical="center"/>
    </xf>
    <xf numFmtId="49" fontId="2" fillId="3" borderId="5" xfId="0" applyNumberFormat="1" applyFont="1" applyFill="1" applyBorder="1" applyAlignment="1">
      <alignment wrapText="1"/>
    </xf>
    <xf numFmtId="0" fontId="2" fillId="4" borderId="5" xfId="0" applyFont="1" applyFill="1" applyBorder="1" applyAlignment="1">
      <alignment wrapText="1"/>
    </xf>
    <xf numFmtId="49" fontId="1" fillId="2" borderId="5" xfId="0" applyNumberFormat="1" applyFont="1" applyFill="1" applyBorder="1" applyAlignment="1">
      <alignment wrapText="1"/>
    </xf>
    <xf numFmtId="0" fontId="1" fillId="2" borderId="5" xfId="0" applyFont="1" applyFill="1" applyBorder="1" applyAlignment="1">
      <alignment wrapText="1"/>
    </xf>
    <xf numFmtId="49" fontId="1" fillId="2" borderId="5" xfId="0" applyNumberFormat="1" applyFont="1" applyFill="1" applyBorder="1" applyAlignment="1">
      <alignment vertical="center"/>
    </xf>
    <xf numFmtId="0" fontId="1" fillId="2" borderId="5" xfId="0" applyFont="1" applyFill="1" applyBorder="1" applyAlignment="1">
      <alignment vertical="center"/>
    </xf>
    <xf numFmtId="49" fontId="10" fillId="3" borderId="5" xfId="0" applyNumberFormat="1" applyFont="1" applyFill="1" applyBorder="1" applyAlignment="1">
      <alignment horizontal="center" vertical="center"/>
    </xf>
    <xf numFmtId="0" fontId="10" fillId="4" borderId="5" xfId="0" applyFont="1" applyFill="1" applyBorder="1" applyAlignment="1">
      <alignment horizontal="center" vertical="center"/>
    </xf>
    <xf numFmtId="49" fontId="1" fillId="2" borderId="5" xfId="0" applyNumberFormat="1" applyFont="1" applyFill="1" applyBorder="1" applyAlignment="1">
      <alignment vertical="center" wrapText="1"/>
    </xf>
    <xf numFmtId="0" fontId="1" fillId="2" borderId="5" xfId="0" applyFont="1" applyFill="1" applyBorder="1" applyAlignment="1">
      <alignment vertical="center" wrapText="1"/>
    </xf>
    <xf numFmtId="0" fontId="0" fillId="0" borderId="0" xfId="0" applyNumberFormat="1" applyFont="1" applyFill="1" applyAlignment="1"/>
    <xf numFmtId="49" fontId="3" fillId="0" borderId="5" xfId="0" applyNumberFormat="1" applyFont="1" applyFill="1" applyBorder="1" applyAlignment="1">
      <alignment wrapText="1"/>
    </xf>
    <xf numFmtId="0" fontId="1" fillId="0" borderId="5" xfId="0" applyFont="1" applyFill="1" applyBorder="1" applyAlignment="1">
      <alignment horizontal="center"/>
    </xf>
    <xf numFmtId="3" fontId="1" fillId="0" borderId="5" xfId="0" applyNumberFormat="1" applyFont="1" applyFill="1" applyBorder="1" applyAlignment="1"/>
    <xf numFmtId="0" fontId="1" fillId="0" borderId="5" xfId="0" applyFont="1" applyFill="1" applyBorder="1" applyAlignment="1">
      <alignment horizontal="center" wrapText="1"/>
    </xf>
    <xf numFmtId="164" fontId="1" fillId="0" borderId="5" xfId="0" applyNumberFormat="1" applyFont="1" applyFill="1" applyBorder="1" applyAlignment="1"/>
    <xf numFmtId="0" fontId="0" fillId="0" borderId="0" xfId="0" applyFont="1" applyFill="1" applyAlignment="1"/>
  </cellXfs>
  <cellStyles count="2">
    <cellStyle name="Normal" xfId="0" builtinId="0"/>
    <cellStyle name="Porcentaje" xfId="1" builtinId="5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7F7F7F"/>
      <rgbColor rgb="FF4CB3B0"/>
      <rgbColor rgb="FF777670"/>
      <rgbColor rgb="FFFF891C"/>
      <rgbColor rgb="FFFEFEFE"/>
      <rgbColor rgb="FF388194"/>
      <rgbColor rgb="FFAFCF2D"/>
      <rgbColor rgb="FF92D050"/>
      <rgbColor rgb="FFD8D8D8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7</xdr:col>
      <xdr:colOff>19050</xdr:colOff>
      <xdr:row>7</xdr:row>
      <xdr:rowOff>32084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190500"/>
          <a:ext cx="5581650" cy="11750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Tema de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Tema de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Tema de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H86"/>
  <sheetViews>
    <sheetView showGridLines="0" tabSelected="1" workbookViewId="0">
      <selection activeCell="I45" sqref="I45"/>
    </sheetView>
  </sheetViews>
  <sheetFormatPr baseColWidth="10" defaultColWidth="10.77734375" defaultRowHeight="11.25" customHeight="1" x14ac:dyDescent="0.3"/>
  <cols>
    <col min="1" max="1" width="4.44140625" style="1" customWidth="1"/>
    <col min="2" max="2" width="16.77734375" style="1" customWidth="1"/>
    <col min="3" max="3" width="19.44140625" style="1" customWidth="1"/>
    <col min="4" max="4" width="9.44140625" style="1" customWidth="1"/>
    <col min="5" max="5" width="14.44140625" style="1" customWidth="1"/>
    <col min="6" max="6" width="11" style="1" customWidth="1"/>
    <col min="7" max="7" width="12.44140625" style="1" customWidth="1"/>
    <col min="8" max="8" width="11.77734375" style="1" bestFit="1" customWidth="1"/>
    <col min="9" max="216" width="10.77734375" style="1" customWidth="1"/>
  </cols>
  <sheetData>
    <row r="1" spans="2:7" ht="15" customHeight="1" x14ac:dyDescent="0.3"/>
    <row r="2" spans="2:7" ht="15" customHeight="1" x14ac:dyDescent="0.3">
      <c r="B2" s="2"/>
      <c r="C2" s="2"/>
      <c r="D2" s="2"/>
      <c r="E2" s="2"/>
      <c r="F2" s="2"/>
      <c r="G2" s="2"/>
    </row>
    <row r="3" spans="2:7" ht="15" customHeight="1" x14ac:dyDescent="0.3">
      <c r="B3" s="2"/>
      <c r="C3" s="2"/>
      <c r="D3" s="2"/>
      <c r="E3" s="2"/>
      <c r="F3" s="2"/>
      <c r="G3" s="2"/>
    </row>
    <row r="4" spans="2:7" ht="15" customHeight="1" x14ac:dyDescent="0.3">
      <c r="B4" s="2"/>
      <c r="C4" s="2"/>
      <c r="D4" s="2"/>
      <c r="E4" s="2"/>
      <c r="F4" s="2"/>
      <c r="G4" s="2"/>
    </row>
    <row r="5" spans="2:7" ht="15" customHeight="1" x14ac:dyDescent="0.3">
      <c r="B5" s="2"/>
      <c r="C5" s="2"/>
      <c r="D5" s="2"/>
      <c r="E5" s="2"/>
      <c r="F5" s="2"/>
      <c r="G5" s="2"/>
    </row>
    <row r="6" spans="2:7" ht="15" customHeight="1" x14ac:dyDescent="0.3">
      <c r="B6" s="2"/>
      <c r="C6" s="2"/>
      <c r="D6" s="2"/>
      <c r="E6" s="2"/>
      <c r="F6" s="2"/>
      <c r="G6" s="2"/>
    </row>
    <row r="7" spans="2:7" ht="15" customHeight="1" x14ac:dyDescent="0.3">
      <c r="B7" s="2"/>
      <c r="C7" s="2"/>
      <c r="D7" s="2"/>
      <c r="E7" s="2"/>
      <c r="F7" s="2"/>
      <c r="G7" s="2"/>
    </row>
    <row r="8" spans="2:7" ht="15" customHeight="1" x14ac:dyDescent="0.3">
      <c r="B8" s="3"/>
      <c r="C8" s="4"/>
      <c r="D8" s="2"/>
      <c r="E8" s="4"/>
      <c r="F8" s="4"/>
      <c r="G8" s="4"/>
    </row>
    <row r="9" spans="2:7" ht="12" customHeight="1" x14ac:dyDescent="0.3">
      <c r="B9" s="44" t="s">
        <v>0</v>
      </c>
      <c r="C9" s="17" t="s">
        <v>55</v>
      </c>
      <c r="D9" s="45"/>
      <c r="E9" s="135" t="s">
        <v>58</v>
      </c>
      <c r="F9" s="136"/>
      <c r="G9" s="18">
        <v>19712</v>
      </c>
    </row>
    <row r="10" spans="2:7" ht="38.25" customHeight="1" x14ac:dyDescent="0.3">
      <c r="B10" s="19" t="s">
        <v>73</v>
      </c>
      <c r="C10" s="20" t="s">
        <v>81</v>
      </c>
      <c r="D10" s="45"/>
      <c r="E10" s="143" t="s">
        <v>1</v>
      </c>
      <c r="F10" s="144"/>
      <c r="G10" s="21" t="s">
        <v>56</v>
      </c>
    </row>
    <row r="11" spans="2:7" ht="18" customHeight="1" x14ac:dyDescent="0.3">
      <c r="B11" s="19" t="s">
        <v>2</v>
      </c>
      <c r="C11" s="17" t="s">
        <v>3</v>
      </c>
      <c r="D11" s="45"/>
      <c r="E11" s="137" t="s">
        <v>57</v>
      </c>
      <c r="F11" s="138"/>
      <c r="G11" s="18">
        <v>6000</v>
      </c>
    </row>
    <row r="12" spans="2:7" ht="11.25" customHeight="1" x14ac:dyDescent="0.3">
      <c r="B12" s="19" t="s">
        <v>4</v>
      </c>
      <c r="C12" s="17" t="s">
        <v>50</v>
      </c>
      <c r="D12" s="45"/>
      <c r="E12" s="22" t="s">
        <v>5</v>
      </c>
      <c r="F12" s="23"/>
      <c r="G12" s="18">
        <f>+G11*G9</f>
        <v>118272000</v>
      </c>
    </row>
    <row r="13" spans="2:7" ht="11.25" customHeight="1" x14ac:dyDescent="0.3">
      <c r="B13" s="19" t="s">
        <v>6</v>
      </c>
      <c r="C13" s="17" t="s">
        <v>51</v>
      </c>
      <c r="D13" s="45"/>
      <c r="E13" s="137" t="s">
        <v>7</v>
      </c>
      <c r="F13" s="138"/>
      <c r="G13" s="17" t="s">
        <v>52</v>
      </c>
    </row>
    <row r="14" spans="2:7" ht="13.5" customHeight="1" x14ac:dyDescent="0.3">
      <c r="B14" s="19" t="s">
        <v>8</v>
      </c>
      <c r="C14" s="17" t="s">
        <v>49</v>
      </c>
      <c r="D14" s="45"/>
      <c r="E14" s="137" t="s">
        <v>9</v>
      </c>
      <c r="F14" s="138"/>
      <c r="G14" s="17" t="s">
        <v>56</v>
      </c>
    </row>
    <row r="15" spans="2:7" ht="30.6" x14ac:dyDescent="0.3">
      <c r="B15" s="19" t="s">
        <v>10</v>
      </c>
      <c r="C15" s="24">
        <v>44748</v>
      </c>
      <c r="D15" s="46"/>
      <c r="E15" s="139" t="s">
        <v>11</v>
      </c>
      <c r="F15" s="140"/>
      <c r="G15" s="25" t="s">
        <v>59</v>
      </c>
    </row>
    <row r="16" spans="2:7" ht="12" customHeight="1" x14ac:dyDescent="0.3">
      <c r="B16" s="47"/>
      <c r="C16" s="48"/>
      <c r="D16" s="49"/>
      <c r="E16" s="50"/>
      <c r="F16" s="50"/>
      <c r="G16" s="51"/>
    </row>
    <row r="17" spans="2:7" ht="12" customHeight="1" x14ac:dyDescent="0.3">
      <c r="B17" s="141" t="s">
        <v>88</v>
      </c>
      <c r="C17" s="142"/>
      <c r="D17" s="142"/>
      <c r="E17" s="142"/>
      <c r="F17" s="142"/>
      <c r="G17" s="142"/>
    </row>
    <row r="18" spans="2:7" ht="12" customHeight="1" x14ac:dyDescent="0.3">
      <c r="B18" s="52"/>
      <c r="C18" s="53"/>
      <c r="D18" s="53"/>
      <c r="E18" s="53"/>
      <c r="F18" s="54"/>
      <c r="G18" s="54"/>
    </row>
    <row r="19" spans="2:7" ht="12" customHeight="1" x14ac:dyDescent="0.3">
      <c r="B19" s="55" t="s">
        <v>12</v>
      </c>
      <c r="C19" s="56"/>
      <c r="D19" s="57"/>
      <c r="E19" s="57"/>
      <c r="F19" s="57"/>
      <c r="G19" s="57"/>
    </row>
    <row r="20" spans="2:7" ht="24" customHeight="1" x14ac:dyDescent="0.3">
      <c r="B20" s="58" t="s">
        <v>13</v>
      </c>
      <c r="C20" s="58" t="s">
        <v>14</v>
      </c>
      <c r="D20" s="58" t="s">
        <v>15</v>
      </c>
      <c r="E20" s="58" t="s">
        <v>16</v>
      </c>
      <c r="F20" s="58" t="s">
        <v>17</v>
      </c>
      <c r="G20" s="58" t="s">
        <v>18</v>
      </c>
    </row>
    <row r="21" spans="2:7" ht="44.1" customHeight="1" x14ac:dyDescent="0.3">
      <c r="B21" s="26" t="s">
        <v>60</v>
      </c>
      <c r="C21" s="27" t="s">
        <v>19</v>
      </c>
      <c r="D21" s="28">
        <v>365</v>
      </c>
      <c r="E21" s="26" t="s">
        <v>61</v>
      </c>
      <c r="F21" s="18">
        <v>15000</v>
      </c>
      <c r="G21" s="18">
        <f>+D21*F21</f>
        <v>5475000</v>
      </c>
    </row>
    <row r="22" spans="2:7" ht="15.6" customHeight="1" x14ac:dyDescent="0.3">
      <c r="B22" s="26" t="s">
        <v>62</v>
      </c>
      <c r="C22" s="27" t="s">
        <v>19</v>
      </c>
      <c r="D22" s="28">
        <v>183</v>
      </c>
      <c r="E22" s="26" t="s">
        <v>61</v>
      </c>
      <c r="F22" s="18">
        <v>15000</v>
      </c>
      <c r="G22" s="18">
        <f>+D22*F22</f>
        <v>2745000</v>
      </c>
    </row>
    <row r="23" spans="2:7" ht="12.75" customHeight="1" x14ac:dyDescent="0.3">
      <c r="B23" s="5" t="s">
        <v>20</v>
      </c>
      <c r="C23" s="6"/>
      <c r="D23" s="6"/>
      <c r="E23" s="6"/>
      <c r="F23" s="7"/>
      <c r="G23" s="8">
        <f>SUM(G21:G22)</f>
        <v>8220000</v>
      </c>
    </row>
    <row r="24" spans="2:7" ht="12" customHeight="1" x14ac:dyDescent="0.3">
      <c r="B24" s="52"/>
      <c r="C24" s="54"/>
      <c r="D24" s="54"/>
      <c r="E24" s="54"/>
      <c r="F24" s="59"/>
      <c r="G24" s="59"/>
    </row>
    <row r="25" spans="2:7" ht="12" customHeight="1" x14ac:dyDescent="0.3">
      <c r="B25" s="60" t="s">
        <v>21</v>
      </c>
      <c r="C25" s="61"/>
      <c r="D25" s="62"/>
      <c r="E25" s="62"/>
      <c r="F25" s="63"/>
      <c r="G25" s="63"/>
    </row>
    <row r="26" spans="2:7" ht="24" customHeight="1" x14ac:dyDescent="0.3">
      <c r="B26" s="64" t="s">
        <v>13</v>
      </c>
      <c r="C26" s="65" t="s">
        <v>14</v>
      </c>
      <c r="D26" s="65" t="s">
        <v>15</v>
      </c>
      <c r="E26" s="64" t="s">
        <v>16</v>
      </c>
      <c r="F26" s="65" t="s">
        <v>17</v>
      </c>
      <c r="G26" s="64" t="s">
        <v>18</v>
      </c>
    </row>
    <row r="27" spans="2:7" ht="12" customHeight="1" x14ac:dyDescent="0.3">
      <c r="B27" s="66"/>
      <c r="C27" s="67"/>
      <c r="D27" s="67"/>
      <c r="E27" s="67"/>
      <c r="F27" s="66"/>
      <c r="G27" s="66"/>
    </row>
    <row r="28" spans="2:7" ht="12" customHeight="1" x14ac:dyDescent="0.3">
      <c r="B28" s="9" t="s">
        <v>22</v>
      </c>
      <c r="C28" s="10"/>
      <c r="D28" s="10"/>
      <c r="E28" s="10"/>
      <c r="F28" s="11"/>
      <c r="G28" s="11">
        <v>0</v>
      </c>
    </row>
    <row r="29" spans="2:7" ht="12" customHeight="1" x14ac:dyDescent="0.3">
      <c r="B29" s="68"/>
      <c r="C29" s="69"/>
      <c r="D29" s="69"/>
      <c r="E29" s="69"/>
      <c r="F29" s="70"/>
      <c r="G29" s="70"/>
    </row>
    <row r="30" spans="2:7" ht="12" customHeight="1" x14ac:dyDescent="0.3">
      <c r="B30" s="60" t="s">
        <v>23</v>
      </c>
      <c r="C30" s="61"/>
      <c r="D30" s="62"/>
      <c r="E30" s="62"/>
      <c r="F30" s="63"/>
      <c r="G30" s="63"/>
    </row>
    <row r="31" spans="2:7" ht="24" customHeight="1" x14ac:dyDescent="0.3">
      <c r="B31" s="71" t="s">
        <v>13</v>
      </c>
      <c r="C31" s="71" t="s">
        <v>14</v>
      </c>
      <c r="D31" s="71" t="s">
        <v>15</v>
      </c>
      <c r="E31" s="71" t="s">
        <v>16</v>
      </c>
      <c r="F31" s="72" t="s">
        <v>17</v>
      </c>
      <c r="G31" s="71" t="s">
        <v>18</v>
      </c>
    </row>
    <row r="32" spans="2:7" ht="12.75" customHeight="1" x14ac:dyDescent="0.3">
      <c r="B32" s="26" t="s">
        <v>63</v>
      </c>
      <c r="C32" s="27" t="s">
        <v>24</v>
      </c>
      <c r="D32" s="28">
        <v>23</v>
      </c>
      <c r="E32" s="29" t="s">
        <v>61</v>
      </c>
      <c r="F32" s="18">
        <v>20000</v>
      </c>
      <c r="G32" s="18">
        <f>+D32*F32</f>
        <v>460000</v>
      </c>
    </row>
    <row r="33" spans="1:216" ht="12.75" customHeight="1" x14ac:dyDescent="0.3">
      <c r="B33" s="9" t="s">
        <v>25</v>
      </c>
      <c r="C33" s="10"/>
      <c r="D33" s="10"/>
      <c r="E33" s="10"/>
      <c r="F33" s="11"/>
      <c r="G33" s="12">
        <f>SUM(G32)</f>
        <v>460000</v>
      </c>
    </row>
    <row r="34" spans="1:216" ht="12" customHeight="1" x14ac:dyDescent="0.3">
      <c r="B34" s="68"/>
      <c r="C34" s="69"/>
      <c r="D34" s="69"/>
      <c r="E34" s="69"/>
      <c r="F34" s="70"/>
      <c r="G34" s="70"/>
    </row>
    <row r="35" spans="1:216" ht="12" customHeight="1" x14ac:dyDescent="0.3">
      <c r="B35" s="60" t="s">
        <v>26</v>
      </c>
      <c r="C35" s="61"/>
      <c r="D35" s="62"/>
      <c r="E35" s="62"/>
      <c r="F35" s="63"/>
      <c r="G35" s="63"/>
    </row>
    <row r="36" spans="1:216" ht="24" customHeight="1" x14ac:dyDescent="0.3">
      <c r="B36" s="72" t="s">
        <v>27</v>
      </c>
      <c r="C36" s="72" t="s">
        <v>28</v>
      </c>
      <c r="D36" s="72" t="s">
        <v>29</v>
      </c>
      <c r="E36" s="72" t="s">
        <v>16</v>
      </c>
      <c r="F36" s="72" t="s">
        <v>17</v>
      </c>
      <c r="G36" s="72" t="s">
        <v>18</v>
      </c>
    </row>
    <row r="37" spans="1:216" ht="12.75" customHeight="1" x14ac:dyDescent="0.3">
      <c r="B37" s="30" t="s">
        <v>66</v>
      </c>
      <c r="C37" s="31"/>
      <c r="D37" s="31"/>
      <c r="E37" s="31"/>
      <c r="F37" s="31"/>
      <c r="G37" s="31"/>
    </row>
    <row r="38" spans="1:216" ht="12.75" customHeight="1" x14ac:dyDescent="0.3">
      <c r="B38" s="22" t="s">
        <v>64</v>
      </c>
      <c r="C38" s="32" t="s">
        <v>77</v>
      </c>
      <c r="D38" s="33">
        <v>4817</v>
      </c>
      <c r="E38" s="32" t="s">
        <v>61</v>
      </c>
      <c r="F38" s="13">
        <v>14000</v>
      </c>
      <c r="G38" s="13">
        <f>+D38*F38</f>
        <v>67438000</v>
      </c>
    </row>
    <row r="39" spans="1:216" ht="12.75" customHeight="1" x14ac:dyDescent="0.3">
      <c r="B39" s="22" t="s">
        <v>90</v>
      </c>
      <c r="C39" s="14" t="s">
        <v>65</v>
      </c>
      <c r="D39" s="23">
        <v>8030</v>
      </c>
      <c r="E39" s="14" t="s">
        <v>61</v>
      </c>
      <c r="F39" s="13">
        <v>1500</v>
      </c>
      <c r="G39" s="13">
        <f>+D39*F39</f>
        <v>12045000</v>
      </c>
    </row>
    <row r="40" spans="1:216" ht="12.75" customHeight="1" x14ac:dyDescent="0.3">
      <c r="B40" s="34" t="s">
        <v>67</v>
      </c>
      <c r="C40" s="32"/>
      <c r="D40" s="33"/>
      <c r="E40" s="32"/>
      <c r="F40" s="13"/>
      <c r="G40" s="13"/>
    </row>
    <row r="41" spans="1:216" ht="12.75" customHeight="1" x14ac:dyDescent="0.3">
      <c r="B41" s="35" t="s">
        <v>68</v>
      </c>
      <c r="C41" s="36" t="s">
        <v>91</v>
      </c>
      <c r="D41" s="37">
        <v>6</v>
      </c>
      <c r="E41" s="36" t="s">
        <v>61</v>
      </c>
      <c r="F41" s="38">
        <v>18921</v>
      </c>
      <c r="G41" s="38">
        <f>+D41*F41</f>
        <v>113526</v>
      </c>
    </row>
    <row r="42" spans="1:216" ht="13.5" customHeight="1" x14ac:dyDescent="0.3">
      <c r="B42" s="73" t="s">
        <v>30</v>
      </c>
      <c r="C42" s="74"/>
      <c r="D42" s="74"/>
      <c r="E42" s="74"/>
      <c r="F42" s="75"/>
      <c r="G42" s="76">
        <f>SUM(G38:G41)</f>
        <v>79596526</v>
      </c>
    </row>
    <row r="43" spans="1:216" ht="12" customHeight="1" x14ac:dyDescent="0.3">
      <c r="B43" s="68"/>
      <c r="C43" s="69"/>
      <c r="D43" s="69"/>
      <c r="E43" s="77"/>
      <c r="F43" s="70"/>
      <c r="G43" s="70"/>
    </row>
    <row r="44" spans="1:216" ht="12" customHeight="1" x14ac:dyDescent="0.3">
      <c r="B44" s="60" t="s">
        <v>31</v>
      </c>
      <c r="C44" s="61"/>
      <c r="D44" s="62"/>
      <c r="E44" s="62"/>
      <c r="F44" s="63"/>
      <c r="G44" s="63"/>
    </row>
    <row r="45" spans="1:216" ht="24" customHeight="1" x14ac:dyDescent="0.3">
      <c r="B45" s="71" t="s">
        <v>32</v>
      </c>
      <c r="C45" s="72" t="s">
        <v>28</v>
      </c>
      <c r="D45" s="72" t="s">
        <v>29</v>
      </c>
      <c r="E45" s="71" t="s">
        <v>16</v>
      </c>
      <c r="F45" s="72" t="s">
        <v>17</v>
      </c>
      <c r="G45" s="71" t="s">
        <v>18</v>
      </c>
    </row>
    <row r="46" spans="1:216" ht="12.75" customHeight="1" x14ac:dyDescent="0.3">
      <c r="B46" s="22" t="s">
        <v>69</v>
      </c>
      <c r="C46" s="32" t="s">
        <v>70</v>
      </c>
      <c r="D46" s="13">
        <v>19712</v>
      </c>
      <c r="E46" s="32" t="s">
        <v>61</v>
      </c>
      <c r="F46" s="13">
        <v>70</v>
      </c>
      <c r="G46" s="13">
        <f>+D46*F46</f>
        <v>1379840</v>
      </c>
    </row>
    <row r="47" spans="1:216" ht="19.5" customHeight="1" x14ac:dyDescent="0.3">
      <c r="B47" s="22" t="s">
        <v>71</v>
      </c>
      <c r="C47" s="32" t="s">
        <v>72</v>
      </c>
      <c r="D47" s="33">
        <v>645</v>
      </c>
      <c r="E47" s="32" t="s">
        <v>61</v>
      </c>
      <c r="F47" s="13">
        <v>1240</v>
      </c>
      <c r="G47" s="13">
        <f>+D47*F47</f>
        <v>799800</v>
      </c>
    </row>
    <row r="48" spans="1:216" s="151" customFormat="1" ht="12" customHeight="1" x14ac:dyDescent="0.3">
      <c r="A48" s="145"/>
      <c r="B48" s="146"/>
      <c r="C48" s="147"/>
      <c r="D48" s="148"/>
      <c r="E48" s="149"/>
      <c r="F48" s="150"/>
      <c r="G48" s="148"/>
      <c r="H48" s="145"/>
      <c r="I48" s="145"/>
      <c r="J48" s="145"/>
      <c r="K48" s="145"/>
      <c r="L48" s="145"/>
      <c r="M48" s="145"/>
      <c r="N48" s="145"/>
      <c r="O48" s="145"/>
      <c r="P48" s="145"/>
      <c r="Q48" s="145"/>
      <c r="R48" s="145"/>
      <c r="S48" s="145"/>
      <c r="T48" s="145"/>
      <c r="U48" s="145"/>
      <c r="V48" s="145"/>
      <c r="W48" s="145"/>
      <c r="X48" s="145"/>
      <c r="Y48" s="145"/>
      <c r="Z48" s="145"/>
      <c r="AA48" s="145"/>
      <c r="AB48" s="145"/>
      <c r="AC48" s="145"/>
      <c r="AD48" s="145"/>
      <c r="AE48" s="145"/>
      <c r="AF48" s="145"/>
      <c r="AG48" s="145"/>
      <c r="AH48" s="145"/>
      <c r="AI48" s="145"/>
      <c r="AJ48" s="145"/>
      <c r="AK48" s="145"/>
      <c r="AL48" s="145"/>
      <c r="AM48" s="145"/>
      <c r="AN48" s="145"/>
      <c r="AO48" s="145"/>
      <c r="AP48" s="145"/>
      <c r="AQ48" s="145"/>
      <c r="AR48" s="145"/>
      <c r="AS48" s="145"/>
      <c r="AT48" s="145"/>
      <c r="AU48" s="145"/>
      <c r="AV48" s="145"/>
      <c r="AW48" s="145"/>
      <c r="AX48" s="145"/>
      <c r="AY48" s="145"/>
      <c r="AZ48" s="145"/>
      <c r="BA48" s="145"/>
      <c r="BB48" s="145"/>
      <c r="BC48" s="145"/>
      <c r="BD48" s="145"/>
      <c r="BE48" s="145"/>
      <c r="BF48" s="145"/>
      <c r="BG48" s="145"/>
      <c r="BH48" s="145"/>
      <c r="BI48" s="145"/>
      <c r="BJ48" s="145"/>
      <c r="BK48" s="145"/>
      <c r="BL48" s="145"/>
      <c r="BM48" s="145"/>
      <c r="BN48" s="145"/>
      <c r="BO48" s="145"/>
      <c r="BP48" s="145"/>
      <c r="BQ48" s="145"/>
      <c r="BR48" s="145"/>
      <c r="BS48" s="145"/>
      <c r="BT48" s="145"/>
      <c r="BU48" s="145"/>
      <c r="BV48" s="145"/>
      <c r="BW48" s="145"/>
      <c r="BX48" s="145"/>
      <c r="BY48" s="145"/>
      <c r="BZ48" s="145"/>
      <c r="CA48" s="145"/>
      <c r="CB48" s="145"/>
      <c r="CC48" s="145"/>
      <c r="CD48" s="145"/>
      <c r="CE48" s="145"/>
      <c r="CF48" s="145"/>
      <c r="CG48" s="145"/>
      <c r="CH48" s="145"/>
      <c r="CI48" s="145"/>
      <c r="CJ48" s="145"/>
      <c r="CK48" s="145"/>
      <c r="CL48" s="145"/>
      <c r="CM48" s="145"/>
      <c r="CN48" s="145"/>
      <c r="CO48" s="145"/>
      <c r="CP48" s="145"/>
      <c r="CQ48" s="145"/>
      <c r="CR48" s="145"/>
      <c r="CS48" s="145"/>
      <c r="CT48" s="145"/>
      <c r="CU48" s="145"/>
      <c r="CV48" s="145"/>
      <c r="CW48" s="145"/>
      <c r="CX48" s="145"/>
      <c r="CY48" s="145"/>
      <c r="CZ48" s="145"/>
      <c r="DA48" s="145"/>
      <c r="DB48" s="145"/>
      <c r="DC48" s="145"/>
      <c r="DD48" s="145"/>
      <c r="DE48" s="145"/>
      <c r="DF48" s="145"/>
      <c r="DG48" s="145"/>
      <c r="DH48" s="145"/>
      <c r="DI48" s="145"/>
      <c r="DJ48" s="145"/>
      <c r="DK48" s="145"/>
      <c r="DL48" s="145"/>
      <c r="DM48" s="145"/>
      <c r="DN48" s="145"/>
      <c r="DO48" s="145"/>
      <c r="DP48" s="145"/>
      <c r="DQ48" s="145"/>
      <c r="DR48" s="145"/>
      <c r="DS48" s="145"/>
      <c r="DT48" s="145"/>
      <c r="DU48" s="145"/>
      <c r="DV48" s="145"/>
      <c r="DW48" s="145"/>
      <c r="DX48" s="145"/>
      <c r="DY48" s="145"/>
      <c r="DZ48" s="145"/>
      <c r="EA48" s="145"/>
      <c r="EB48" s="145"/>
      <c r="EC48" s="145"/>
      <c r="ED48" s="145"/>
      <c r="EE48" s="145"/>
      <c r="EF48" s="145"/>
      <c r="EG48" s="145"/>
      <c r="EH48" s="145"/>
      <c r="EI48" s="145"/>
      <c r="EJ48" s="145"/>
      <c r="EK48" s="145"/>
      <c r="EL48" s="145"/>
      <c r="EM48" s="145"/>
      <c r="EN48" s="145"/>
      <c r="EO48" s="145"/>
      <c r="EP48" s="145"/>
      <c r="EQ48" s="145"/>
      <c r="ER48" s="145"/>
      <c r="ES48" s="145"/>
      <c r="ET48" s="145"/>
      <c r="EU48" s="145"/>
      <c r="EV48" s="145"/>
      <c r="EW48" s="145"/>
      <c r="EX48" s="145"/>
      <c r="EY48" s="145"/>
      <c r="EZ48" s="145"/>
      <c r="FA48" s="145"/>
      <c r="FB48" s="145"/>
      <c r="FC48" s="145"/>
      <c r="FD48" s="145"/>
      <c r="FE48" s="145"/>
      <c r="FF48" s="145"/>
      <c r="FG48" s="145"/>
      <c r="FH48" s="145"/>
      <c r="FI48" s="145"/>
      <c r="FJ48" s="145"/>
      <c r="FK48" s="145"/>
      <c r="FL48" s="145"/>
      <c r="FM48" s="145"/>
      <c r="FN48" s="145"/>
      <c r="FO48" s="145"/>
      <c r="FP48" s="145"/>
      <c r="FQ48" s="145"/>
      <c r="FR48" s="145"/>
      <c r="FS48" s="145"/>
      <c r="FT48" s="145"/>
      <c r="FU48" s="145"/>
      <c r="FV48" s="145"/>
      <c r="FW48" s="145"/>
      <c r="FX48" s="145"/>
      <c r="FY48" s="145"/>
      <c r="FZ48" s="145"/>
      <c r="GA48" s="145"/>
      <c r="GB48" s="145"/>
      <c r="GC48" s="145"/>
      <c r="GD48" s="145"/>
      <c r="GE48" s="145"/>
      <c r="GF48" s="145"/>
      <c r="GG48" s="145"/>
      <c r="GH48" s="145"/>
      <c r="GI48" s="145"/>
      <c r="GJ48" s="145"/>
      <c r="GK48" s="145"/>
      <c r="GL48" s="145"/>
      <c r="GM48" s="145"/>
      <c r="GN48" s="145"/>
      <c r="GO48" s="145"/>
      <c r="GP48" s="145"/>
      <c r="GQ48" s="145"/>
      <c r="GR48" s="145"/>
      <c r="GS48" s="145"/>
      <c r="GT48" s="145"/>
      <c r="GU48" s="145"/>
      <c r="GV48" s="145"/>
      <c r="GW48" s="145"/>
      <c r="GX48" s="145"/>
      <c r="GY48" s="145"/>
      <c r="GZ48" s="145"/>
      <c r="HA48" s="145"/>
      <c r="HB48" s="145"/>
      <c r="HC48" s="145"/>
      <c r="HD48" s="145"/>
      <c r="HE48" s="145"/>
      <c r="HF48" s="145"/>
      <c r="HG48" s="145"/>
      <c r="HH48" s="145"/>
    </row>
    <row r="49" spans="2:8" ht="12" customHeight="1" x14ac:dyDescent="0.3">
      <c r="B49" s="78" t="s">
        <v>33</v>
      </c>
      <c r="C49" s="79"/>
      <c r="D49" s="79"/>
      <c r="E49" s="79"/>
      <c r="F49" s="80"/>
      <c r="G49" s="81">
        <f>SUM(G46:G48)</f>
        <v>2179640</v>
      </c>
    </row>
    <row r="50" spans="2:8" ht="12" customHeight="1" x14ac:dyDescent="0.3">
      <c r="B50" s="82"/>
      <c r="C50" s="82"/>
      <c r="D50" s="82"/>
      <c r="E50" s="82"/>
      <c r="F50" s="83"/>
      <c r="G50" s="83"/>
    </row>
    <row r="51" spans="2:8" ht="12" customHeight="1" x14ac:dyDescent="0.3">
      <c r="B51" s="84" t="s">
        <v>34</v>
      </c>
      <c r="C51" s="85"/>
      <c r="D51" s="85"/>
      <c r="E51" s="85"/>
      <c r="F51" s="85"/>
      <c r="G51" s="86">
        <f>+G49+G42+G33+G28+G23</f>
        <v>90456166</v>
      </c>
    </row>
    <row r="52" spans="2:8" ht="12" customHeight="1" x14ac:dyDescent="0.3">
      <c r="B52" s="87" t="s">
        <v>35</v>
      </c>
      <c r="C52" s="88"/>
      <c r="D52" s="88"/>
      <c r="E52" s="88"/>
      <c r="F52" s="88"/>
      <c r="G52" s="89">
        <f>+G51*0.05</f>
        <v>4522808.3</v>
      </c>
    </row>
    <row r="53" spans="2:8" ht="12" customHeight="1" x14ac:dyDescent="0.3">
      <c r="B53" s="90" t="s">
        <v>36</v>
      </c>
      <c r="C53" s="91"/>
      <c r="D53" s="91"/>
      <c r="E53" s="91"/>
      <c r="F53" s="91"/>
      <c r="G53" s="92">
        <f>+G51+G52</f>
        <v>94978974.299999997</v>
      </c>
      <c r="H53" s="15"/>
    </row>
    <row r="54" spans="2:8" ht="12" customHeight="1" x14ac:dyDescent="0.3">
      <c r="B54" s="87" t="s">
        <v>37</v>
      </c>
      <c r="C54" s="88"/>
      <c r="D54" s="88"/>
      <c r="E54" s="88"/>
      <c r="F54" s="88"/>
      <c r="G54" s="89">
        <f>+G12</f>
        <v>118272000</v>
      </c>
    </row>
    <row r="55" spans="2:8" ht="12.75" customHeight="1" x14ac:dyDescent="0.3">
      <c r="B55" s="93" t="s">
        <v>38</v>
      </c>
      <c r="C55" s="94"/>
      <c r="D55" s="94"/>
      <c r="E55" s="94"/>
      <c r="F55" s="94"/>
      <c r="G55" s="95">
        <f>+G54-G53</f>
        <v>23293025.700000003</v>
      </c>
    </row>
    <row r="56" spans="2:8" ht="12" customHeight="1" x14ac:dyDescent="0.3">
      <c r="B56" s="96" t="s">
        <v>86</v>
      </c>
      <c r="C56" s="97"/>
      <c r="D56" s="97"/>
      <c r="E56" s="97"/>
      <c r="F56" s="97"/>
      <c r="G56" s="98"/>
    </row>
    <row r="57" spans="2:8" ht="12" customHeight="1" thickBot="1" x14ac:dyDescent="0.35">
      <c r="B57" s="99"/>
      <c r="C57" s="97"/>
      <c r="D57" s="97"/>
      <c r="E57" s="97"/>
      <c r="F57" s="97"/>
      <c r="G57" s="98"/>
    </row>
    <row r="58" spans="2:8" ht="12" customHeight="1" x14ac:dyDescent="0.3">
      <c r="B58" s="100" t="s">
        <v>87</v>
      </c>
      <c r="C58" s="101"/>
      <c r="D58" s="101"/>
      <c r="E58" s="101"/>
      <c r="F58" s="102"/>
      <c r="G58" s="103"/>
    </row>
    <row r="59" spans="2:8" ht="12" customHeight="1" x14ac:dyDescent="0.3">
      <c r="B59" s="39" t="s">
        <v>39</v>
      </c>
      <c r="C59" s="104"/>
      <c r="D59" s="104"/>
      <c r="E59" s="104"/>
      <c r="F59" s="105"/>
      <c r="G59" s="103"/>
    </row>
    <row r="60" spans="2:8" ht="12" customHeight="1" x14ac:dyDescent="0.3">
      <c r="B60" s="39" t="s">
        <v>80</v>
      </c>
      <c r="C60" s="104"/>
      <c r="D60" s="104"/>
      <c r="E60" s="104"/>
      <c r="F60" s="105"/>
      <c r="G60" s="103"/>
    </row>
    <row r="61" spans="2:8" ht="12" customHeight="1" x14ac:dyDescent="0.3">
      <c r="B61" s="39" t="s">
        <v>53</v>
      </c>
      <c r="C61" s="104"/>
      <c r="D61" s="104"/>
      <c r="E61" s="104"/>
      <c r="F61" s="105"/>
      <c r="G61" s="103"/>
    </row>
    <row r="62" spans="2:8" ht="12" customHeight="1" x14ac:dyDescent="0.3">
      <c r="B62" s="39" t="s">
        <v>54</v>
      </c>
      <c r="C62" s="104"/>
      <c r="D62" s="104"/>
      <c r="E62" s="104"/>
      <c r="F62" s="105"/>
      <c r="G62" s="103"/>
    </row>
    <row r="63" spans="2:8" ht="12" customHeight="1" x14ac:dyDescent="0.3">
      <c r="B63" s="39" t="s">
        <v>78</v>
      </c>
      <c r="C63" s="104"/>
      <c r="D63" s="104"/>
      <c r="E63" s="104"/>
      <c r="F63" s="105"/>
      <c r="G63" s="103"/>
    </row>
    <row r="64" spans="2:8" ht="12.75" customHeight="1" x14ac:dyDescent="0.3">
      <c r="B64" s="39" t="s">
        <v>79</v>
      </c>
      <c r="C64" s="104"/>
      <c r="D64" s="104"/>
      <c r="E64" s="104"/>
      <c r="F64" s="105"/>
      <c r="G64" s="103"/>
    </row>
    <row r="65" spans="2:7" ht="12.75" customHeight="1" x14ac:dyDescent="0.3">
      <c r="B65" s="39" t="s">
        <v>85</v>
      </c>
      <c r="C65" s="104"/>
      <c r="D65" s="104"/>
      <c r="E65" s="104"/>
      <c r="F65" s="105"/>
      <c r="G65" s="103"/>
    </row>
    <row r="66" spans="2:7" ht="12.75" customHeight="1" x14ac:dyDescent="0.3">
      <c r="B66" s="39" t="s">
        <v>82</v>
      </c>
      <c r="C66" s="104"/>
      <c r="D66" s="104"/>
      <c r="E66" s="104"/>
      <c r="F66" s="105"/>
      <c r="G66" s="103"/>
    </row>
    <row r="67" spans="2:7" ht="12.75" customHeight="1" x14ac:dyDescent="0.3">
      <c r="B67" s="39" t="s">
        <v>84</v>
      </c>
      <c r="C67" s="104"/>
      <c r="D67" s="104"/>
      <c r="E67" s="104"/>
      <c r="F67" s="105"/>
      <c r="G67" s="103"/>
    </row>
    <row r="68" spans="2:7" ht="12.75" customHeight="1" thickBot="1" x14ac:dyDescent="0.35">
      <c r="B68" s="40" t="s">
        <v>83</v>
      </c>
      <c r="C68" s="106"/>
      <c r="D68" s="106"/>
      <c r="E68" s="106"/>
      <c r="F68" s="107"/>
      <c r="G68" s="103"/>
    </row>
    <row r="69" spans="2:7" ht="12" customHeight="1" thickBot="1" x14ac:dyDescent="0.35">
      <c r="B69" s="41"/>
      <c r="C69" s="104"/>
      <c r="D69" s="104"/>
      <c r="E69" s="104"/>
      <c r="F69" s="104"/>
      <c r="G69" s="103"/>
    </row>
    <row r="70" spans="2:7" ht="12" customHeight="1" thickBot="1" x14ac:dyDescent="0.35">
      <c r="B70" s="108" t="s">
        <v>40</v>
      </c>
      <c r="C70" s="109"/>
      <c r="D70" s="110"/>
      <c r="E70" s="111"/>
      <c r="F70" s="111"/>
      <c r="G70" s="103"/>
    </row>
    <row r="71" spans="2:7" ht="12" customHeight="1" x14ac:dyDescent="0.3">
      <c r="B71" s="112" t="s">
        <v>32</v>
      </c>
      <c r="C71" s="113" t="s">
        <v>89</v>
      </c>
      <c r="D71" s="114" t="s">
        <v>41</v>
      </c>
      <c r="E71" s="111"/>
      <c r="F71" s="111"/>
      <c r="G71" s="103"/>
    </row>
    <row r="72" spans="2:7" ht="12" customHeight="1" x14ac:dyDescent="0.3">
      <c r="B72" s="115" t="s">
        <v>42</v>
      </c>
      <c r="C72" s="116">
        <v>8220000</v>
      </c>
      <c r="D72" s="117">
        <v>8.6545470306263361E-2</v>
      </c>
      <c r="E72" s="111"/>
      <c r="F72" s="111"/>
      <c r="G72" s="103"/>
    </row>
    <row r="73" spans="2:7" ht="12" customHeight="1" x14ac:dyDescent="0.3">
      <c r="B73" s="115" t="s">
        <v>43</v>
      </c>
      <c r="C73" s="116">
        <v>0</v>
      </c>
      <c r="D73" s="117">
        <v>0</v>
      </c>
      <c r="E73" s="111"/>
      <c r="F73" s="111"/>
      <c r="G73" s="103"/>
    </row>
    <row r="74" spans="2:7" ht="12" customHeight="1" x14ac:dyDescent="0.3">
      <c r="B74" s="115" t="s">
        <v>44</v>
      </c>
      <c r="C74" s="116">
        <v>460000</v>
      </c>
      <c r="D74" s="117">
        <v>4.8431771704234971E-3</v>
      </c>
      <c r="E74" s="111"/>
      <c r="F74" s="111"/>
      <c r="G74" s="103"/>
    </row>
    <row r="75" spans="2:7" ht="12" customHeight="1" x14ac:dyDescent="0.3">
      <c r="B75" s="115" t="s">
        <v>27</v>
      </c>
      <c r="C75" s="116">
        <v>79596526</v>
      </c>
      <c r="D75" s="117">
        <v>0.83804364688743538</v>
      </c>
      <c r="E75" s="111"/>
      <c r="F75" s="111"/>
      <c r="G75" s="103"/>
    </row>
    <row r="76" spans="2:7" ht="12.75" customHeight="1" x14ac:dyDescent="0.3">
      <c r="B76" s="115" t="s">
        <v>45</v>
      </c>
      <c r="C76" s="118">
        <v>2179640</v>
      </c>
      <c r="D76" s="117">
        <v>2.2948658016830152E-2</v>
      </c>
      <c r="E76" s="119"/>
      <c r="F76" s="119"/>
      <c r="G76" s="103"/>
    </row>
    <row r="77" spans="2:7" ht="12" customHeight="1" x14ac:dyDescent="0.3">
      <c r="B77" s="115" t="s">
        <v>46</v>
      </c>
      <c r="C77" s="118">
        <v>4522808.3</v>
      </c>
      <c r="D77" s="117">
        <v>4.7619047619047616E-2</v>
      </c>
      <c r="E77" s="119"/>
      <c r="F77" s="119"/>
      <c r="G77" s="103"/>
    </row>
    <row r="78" spans="2:7" ht="12.75" customHeight="1" thickBot="1" x14ac:dyDescent="0.35">
      <c r="B78" s="120" t="s">
        <v>47</v>
      </c>
      <c r="C78" s="121">
        <v>94978974.299999997</v>
      </c>
      <c r="D78" s="122">
        <v>1</v>
      </c>
      <c r="E78" s="119"/>
      <c r="F78" s="119"/>
      <c r="G78" s="103"/>
    </row>
    <row r="79" spans="2:7" ht="12" customHeight="1" x14ac:dyDescent="0.3">
      <c r="B79" s="123"/>
      <c r="C79" s="97"/>
      <c r="D79" s="97"/>
      <c r="E79" s="97"/>
      <c r="F79" s="97"/>
      <c r="G79" s="103"/>
    </row>
    <row r="80" spans="2:7" ht="12" customHeight="1" x14ac:dyDescent="0.3">
      <c r="B80" s="99"/>
      <c r="C80" s="97"/>
      <c r="D80" s="97"/>
      <c r="E80" s="97"/>
      <c r="F80" s="97"/>
      <c r="G80" s="103"/>
    </row>
    <row r="81" spans="2:7" ht="12.75" customHeight="1" thickBot="1" x14ac:dyDescent="0.35">
      <c r="B81" s="42"/>
      <c r="C81" s="124"/>
      <c r="D81" s="124"/>
      <c r="E81" s="123"/>
      <c r="F81" s="119"/>
      <c r="G81" s="103"/>
    </row>
    <row r="82" spans="2:7" ht="15.6" customHeight="1" thickBot="1" x14ac:dyDescent="0.35">
      <c r="B82" s="125"/>
      <c r="C82" s="126" t="s">
        <v>74</v>
      </c>
      <c r="D82" s="127"/>
      <c r="E82" s="128"/>
      <c r="F82" s="129"/>
      <c r="G82" s="130"/>
    </row>
    <row r="83" spans="2:7" ht="11.25" customHeight="1" thickBot="1" x14ac:dyDescent="0.35">
      <c r="B83" s="131" t="s">
        <v>75</v>
      </c>
      <c r="C83" s="132">
        <v>13798.4</v>
      </c>
      <c r="D83" s="132">
        <v>15769.6</v>
      </c>
      <c r="E83" s="133">
        <v>19712</v>
      </c>
      <c r="F83" s="129"/>
      <c r="G83" s="130"/>
    </row>
    <row r="84" spans="2:7" ht="11.25" customHeight="1" thickBot="1" x14ac:dyDescent="0.35">
      <c r="B84" s="120" t="s">
        <v>76</v>
      </c>
      <c r="C84" s="121">
        <v>6883.3324370941555</v>
      </c>
      <c r="D84" s="121">
        <v>6022.915882457386</v>
      </c>
      <c r="E84" s="134">
        <v>4818.3327059659086</v>
      </c>
      <c r="F84" s="104"/>
      <c r="G84" s="104"/>
    </row>
    <row r="85" spans="2:7" ht="11.25" customHeight="1" x14ac:dyDescent="0.3">
      <c r="B85" s="43" t="s">
        <v>48</v>
      </c>
      <c r="C85" s="124"/>
      <c r="D85" s="124"/>
      <c r="E85" s="124"/>
      <c r="F85" s="124"/>
      <c r="G85" s="124"/>
    </row>
    <row r="86" spans="2:7" ht="11.25" customHeight="1" x14ac:dyDescent="0.3">
      <c r="D86" s="16"/>
      <c r="E86" s="16"/>
    </row>
  </sheetData>
  <mergeCells count="7">
    <mergeCell ref="E9:F9"/>
    <mergeCell ref="E14:F14"/>
    <mergeCell ref="E15:F15"/>
    <mergeCell ref="B17:G17"/>
    <mergeCell ref="E13:F13"/>
    <mergeCell ref="E11:F11"/>
    <mergeCell ref="E10:F10"/>
  </mergeCells>
  <printOptions horizontalCentered="1"/>
  <pageMargins left="0.74803149606299213" right="0.74803149606299213" top="0.98425196850393704" bottom="0.98425196850393704" header="0" footer="0"/>
  <pageSetup scale="75" orientation="portrait" r:id="rId1"/>
  <headerFooter>
    <oddFooter>&amp;C&amp;"Helvetica Neue,Regular"&amp;12&amp;K000000&amp;P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Prod Huevos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Carlos Campos Olivares</dc:creator>
  <cp:lastModifiedBy>Ibacache Monardez Ahilin Margot</cp:lastModifiedBy>
  <cp:lastPrinted>2022-01-10T18:40:59Z</cp:lastPrinted>
  <dcterms:created xsi:type="dcterms:W3CDTF">2020-11-27T12:49:26Z</dcterms:created>
  <dcterms:modified xsi:type="dcterms:W3CDTF">2022-07-12T17:20:47Z</dcterms:modified>
</cp:coreProperties>
</file>