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auquenes\"/>
    </mc:Choice>
  </mc:AlternateContent>
  <bookViews>
    <workbookView xWindow="0" yWindow="0" windowWidth="19170" windowHeight="6960"/>
  </bookViews>
  <sheets>
    <sheet name="PAVOS" sheetId="1" r:id="rId1"/>
  </sheets>
  <calcPr calcId="162913"/>
</workbook>
</file>

<file path=xl/calcChain.xml><?xml version="1.0" encoding="utf-8"?>
<calcChain xmlns="http://schemas.openxmlformats.org/spreadsheetml/2006/main">
  <c r="G12" i="1" l="1"/>
  <c r="C72" i="1" l="1"/>
  <c r="E72" i="1"/>
  <c r="D72" i="1"/>
  <c r="G36" i="1"/>
  <c r="G21" i="1"/>
  <c r="G22" i="1" l="1"/>
  <c r="C61" i="1" s="1"/>
  <c r="G47" i="1"/>
  <c r="C65" i="1" l="1"/>
  <c r="G37" i="1"/>
  <c r="C64" i="1" s="1"/>
  <c r="G44" i="1" l="1"/>
  <c r="G45" i="1" s="1"/>
  <c r="C66" i="1" s="1"/>
  <c r="C63" i="1"/>
  <c r="C67" i="1" l="1"/>
  <c r="D63" i="1" s="1"/>
  <c r="G46" i="1"/>
  <c r="G48" i="1" s="1"/>
  <c r="D61" i="1" l="1"/>
  <c r="D64" i="1"/>
  <c r="D65" i="1"/>
  <c r="D66" i="1"/>
  <c r="D67" i="1" l="1"/>
</calcChain>
</file>

<file path=xl/sharedStrings.xml><?xml version="1.0" encoding="utf-8"?>
<sst xmlns="http://schemas.openxmlformats.org/spreadsheetml/2006/main" count="103" uniqueCount="82">
  <si>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</si>
  <si>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</si>
  <si>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</si>
  <si>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</si>
  <si>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</si>
  <si>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</si>
  <si>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</si>
  <si>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</si>
  <si>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</si>
  <si>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</si>
  <si>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</si>
  <si>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</si>
  <si>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</si>
  <si>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</si>
  <si>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</si>
  <si>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</si>
  <si>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</si>
  <si>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</si>
  <si>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</si>
  <si>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</si>
  <si>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</si>
  <si>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</si>
  <si>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</si>
  <si>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</si>
  <si>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</si>
  <si>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</si>
  <si>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</si>
  <si>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</si>
  <si>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</si>
  <si>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</si>
  <si>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</si>
  <si>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</si>
  <si>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</si>
  <si>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</si>
  <si>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</si>
  <si>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</si>
  <si>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</si>
  <si>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</si>
  <si>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</si>
  <si>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</si>
  <si>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</si>
  <si>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</si>
  <si>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</si>
  <si>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</si>
  <si>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</si>
  <si>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</si>
  <si>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</si>
  <si>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</si>
  <si>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</si>
  <si>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</si>
  <si>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ESCENARIOS COSTO UNITARIO  ($/qqm)</t>
  </si>
  <si>
    <t>(*): Este valor representa el valor mìnimo de venta del producto</t>
  </si>
  <si>
    <t>DEL MAULE</t>
  </si>
  <si>
    <t>MEDIO</t>
  </si>
  <si>
    <t>N° Jornadas/HA</t>
  </si>
  <si>
    <t>N° Jornadas/HA.</t>
  </si>
  <si>
    <t>Cantidad (Kg/l/u)/HA.</t>
  </si>
  <si>
    <t>PAVOS</t>
  </si>
  <si>
    <t>JULIO</t>
  </si>
  <si>
    <t>MERCADO LOCAL</t>
  </si>
  <si>
    <t>ENFERMEDADES</t>
  </si>
  <si>
    <t>REND. PAVOS  POR UNIDAD PROD.</t>
  </si>
  <si>
    <t>CRIOLLOS</t>
  </si>
  <si>
    <t>COSTOS DIRECTOS DE PRODUCCIÓN POR UNIDAD PRODUCTIVA 65 PAVOS (INCLUYE IVA)</t>
  </si>
  <si>
    <t>PRECIO ESPERADO ($/UP)</t>
  </si>
  <si>
    <t>FECHA DE VENTA</t>
  </si>
  <si>
    <t>JUNIO-JULIO</t>
  </si>
  <si>
    <t xml:space="preserve">UN </t>
  </si>
  <si>
    <t>MANEJO SANITARIO Y ALIMENTACIÓN</t>
  </si>
  <si>
    <t>SEPT-JULIO</t>
  </si>
  <si>
    <t>N/A</t>
  </si>
  <si>
    <t>KG</t>
  </si>
  <si>
    <t>MAR-JUL</t>
  </si>
  <si>
    <t>ALIMENTACIÓN PAVOS PRODUCCIÓN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</si>
  <si>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</si>
  <si>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</si>
  <si>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COSTO TOTAL/UP.</t>
  </si>
  <si>
    <t>Costo unitario ($/Un) (*)</t>
  </si>
  <si>
    <t>Rendimiento (UProd)</t>
  </si>
  <si>
    <t>JUNIO-2022</t>
  </si>
  <si>
    <t>CAUQUENES</t>
  </si>
  <si>
    <t>CAUQUENES-PELLUHUE-CHANCO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</si>
</sst>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#,##0_ ;\-#,##0\ "/>
    <numFmt numFmtId="168" formatCode="#,##0.0"/>
    <numFmt numFmtId="169" formatCode="_-&quot;$&quot;\ * #,##0_-;\-&quot;$&quot;\ * #,##0_-;_-&quot;$&quot;\ * &quot;-&quot;_-;_-@_-"/>
  </numFmts>
  <fonts count="26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b/>
      <sz val="8"/>
      <color indexed="9"/>
      <name val="Arial Narrow"/>
      <family val="2"/>
    </font>
    <font>
      <sz val="9"/>
      <color theme="1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9"/>
      <color indexed="9"/>
      <name val="Arial Narrow"/>
      <family val="2"/>
    </font>
    <font>
      <sz val="8"/>
      <color rgb="FF000000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 applyNumberFormat="0" applyFill="0" applyBorder="0" applyProtection="0"/>
    <xf numFmtId="0" fontId="4" fillId="0" borderId="1"/>
    <xf numFmtId="166" fontId="4" fillId="0" borderId="1" applyFont="0" applyFill="0" applyBorder="0" applyAlignment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41" fontId="12" fillId="0" borderId="0" applyFont="0" applyFill="0" applyBorder="0" applyAlignment="0" applyProtection="0"/>
    <xf numFmtId="0" fontId="1" fillId="0" borderId="1"/>
  </cellStyleXfs>
  <cellXfs count="104">
    <xf numFmtId="0" fontId="0" fillId="0" borderId="0" xfId="0" applyFont="1" applyAlignment="1"/>
    <xf numFmtId="0" fontId="0" fillId="0" borderId="0" xfId="0" applyNumberFormat="1" applyFont="1" applyAlignment="1"/>
    <xf numFmtId="164" fontId="5" fillId="2" borderId="1" xfId="0" applyNumberFormat="1" applyFont="1" applyFill="1" applyBorder="1" applyAlignment="1">
      <alignment vertical="center"/>
    </xf>
    <xf numFmtId="164" fontId="11" fillId="2" borderId="1" xfId="0" applyNumberFormat="1" applyFont="1" applyFill="1" applyBorder="1" applyAlignment="1">
      <alignment vertical="center"/>
    </xf>
    <xf numFmtId="0" fontId="10" fillId="2" borderId="1" xfId="0" applyFont="1" applyFill="1" applyBorder="1" applyAlignment="1"/>
    <xf numFmtId="0" fontId="0" fillId="0" borderId="1" xfId="0" applyNumberFormat="1" applyFont="1" applyBorder="1" applyAlignment="1"/>
    <xf numFmtId="49" fontId="5" fillId="3" borderId="10" xfId="0" applyNumberFormat="1" applyFont="1" applyFill="1" applyBorder="1" applyAlignment="1">
      <alignment vertical="center" wrapText="1"/>
    </xf>
    <xf numFmtId="49" fontId="7" fillId="2" borderId="10" xfId="0" applyNumberFormat="1" applyFont="1" applyFill="1" applyBorder="1" applyAlignment="1">
      <alignment vertical="center" wrapText="1"/>
    </xf>
    <xf numFmtId="0" fontId="15" fillId="8" borderId="10" xfId="8" applyFont="1" applyFill="1" applyBorder="1" applyAlignment="1">
      <alignment horizontal="justify" vertical="center" wrapText="1"/>
    </xf>
    <xf numFmtId="168" fontId="15" fillId="8" borderId="10" xfId="8" applyNumberFormat="1" applyFont="1" applyFill="1" applyBorder="1" applyAlignment="1">
      <alignment horizontal="center" vertical="center" wrapText="1"/>
    </xf>
    <xf numFmtId="3" fontId="15" fillId="8" borderId="10" xfId="8" applyNumberFormat="1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horizontal="center"/>
    </xf>
    <xf numFmtId="3" fontId="15" fillId="8" borderId="10" xfId="8" applyNumberFormat="1" applyFont="1" applyFill="1" applyBorder="1" applyAlignment="1">
      <alignment horizontal="right" vertical="center" wrapText="1"/>
    </xf>
    <xf numFmtId="169" fontId="15" fillId="0" borderId="10" xfId="0" applyNumberFormat="1" applyFont="1" applyBorder="1"/>
    <xf numFmtId="49" fontId="13" fillId="3" borderId="10" xfId="0" applyNumberFormat="1" applyFont="1" applyFill="1" applyBorder="1" applyAlignment="1">
      <alignment horizontal="center" vertical="center" wrapText="1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3" fontId="13" fillId="3" borderId="10" xfId="0" applyNumberFormat="1" applyFont="1" applyFill="1" applyBorder="1" applyAlignment="1">
      <alignment vertical="center"/>
    </xf>
    <xf numFmtId="49" fontId="13" fillId="3" borderId="10" xfId="0" applyNumberFormat="1" applyFont="1" applyFill="1" applyBorder="1" applyAlignment="1">
      <alignment vertical="center"/>
    </xf>
    <xf numFmtId="0" fontId="0" fillId="2" borderId="1" xfId="0" applyFont="1" applyFill="1" applyBorder="1" applyAlignment="1"/>
    <xf numFmtId="0" fontId="6" fillId="2" borderId="1" xfId="0" applyFont="1" applyFill="1" applyBorder="1" applyAlignment="1"/>
    <xf numFmtId="0" fontId="7" fillId="2" borderId="1" xfId="0" applyFont="1" applyFill="1" applyBorder="1" applyAlignment="1"/>
    <xf numFmtId="0" fontId="6" fillId="2" borderId="1" xfId="0" applyFont="1" applyFill="1" applyBorder="1" applyAlignment="1">
      <alignment wrapText="1"/>
    </xf>
    <xf numFmtId="14" fontId="6" fillId="2" borderId="1" xfId="0" applyNumberFormat="1" applyFont="1" applyFill="1" applyBorder="1" applyAlignment="1"/>
    <xf numFmtId="0" fontId="6" fillId="2" borderId="1" xfId="0" applyFont="1" applyFill="1" applyBorder="1" applyAlignment="1">
      <alignment horizontal="justify" wrapText="1"/>
    </xf>
    <xf numFmtId="0" fontId="6" fillId="2" borderId="1" xfId="0" applyFont="1" applyFill="1" applyBorder="1" applyAlignment="1">
      <alignment horizontal="left"/>
    </xf>
    <xf numFmtId="3" fontId="6" fillId="2" borderId="1" xfId="0" applyNumberFormat="1" applyFont="1" applyFill="1" applyBorder="1" applyAlignment="1"/>
    <xf numFmtId="0" fontId="6" fillId="2" borderId="1" xfId="0" applyFont="1" applyFill="1" applyBorder="1" applyAlignment="1">
      <alignment horizontal="center"/>
    </xf>
    <xf numFmtId="49" fontId="11" fillId="2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horizontal="right" vertical="center" wrapText="1"/>
    </xf>
    <xf numFmtId="49" fontId="7" fillId="2" borderId="10" xfId="0" applyNumberFormat="1" applyFont="1" applyFill="1" applyBorder="1" applyAlignment="1">
      <alignment horizontal="right"/>
    </xf>
    <xf numFmtId="49" fontId="7" fillId="2" borderId="10" xfId="0" applyNumberFormat="1" applyFont="1" applyFill="1" applyBorder="1" applyAlignment="1">
      <alignment horizontal="right" wrapText="1"/>
    </xf>
    <xf numFmtId="49" fontId="7" fillId="2" borderId="10" xfId="0" applyNumberFormat="1" applyFont="1" applyFill="1" applyBorder="1" applyAlignment="1"/>
    <xf numFmtId="0" fontId="7" fillId="2" borderId="10" xfId="0" applyFont="1" applyFill="1" applyBorder="1" applyAlignment="1"/>
    <xf numFmtId="49" fontId="13" fillId="3" borderId="10" xfId="0" applyNumberFormat="1" applyFont="1" applyFill="1" applyBorder="1" applyAlignment="1">
      <alignment horizontal="center" vertical="center"/>
    </xf>
    <xf numFmtId="49" fontId="13" fillId="4" borderId="10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3" fontId="7" fillId="2" borderId="1" xfId="0" applyNumberFormat="1" applyFont="1" applyFill="1" applyBorder="1" applyAlignment="1"/>
    <xf numFmtId="49" fontId="13" fillId="4" borderId="11" xfId="0" applyNumberFormat="1" applyFont="1" applyFill="1" applyBorder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center" wrapText="1"/>
    </xf>
    <xf numFmtId="3" fontId="18" fillId="0" borderId="10" xfId="0" applyNumberFormat="1" applyFont="1" applyBorder="1" applyAlignment="1">
      <alignment horizontal="right" vertical="center" wrapText="1"/>
    </xf>
    <xf numFmtId="167" fontId="18" fillId="0" borderId="10" xfId="0" applyNumberFormat="1" applyFont="1" applyBorder="1" applyAlignment="1">
      <alignment horizontal="right" vertical="center" wrapText="1"/>
    </xf>
    <xf numFmtId="0" fontId="18" fillId="0" borderId="10" xfId="0" applyFont="1" applyBorder="1" applyAlignment="1">
      <alignment vertical="center" wrapText="1"/>
    </xf>
    <xf numFmtId="3" fontId="18" fillId="0" borderId="10" xfId="0" applyNumberFormat="1" applyFont="1" applyBorder="1" applyAlignment="1">
      <alignment vertical="center" wrapText="1"/>
    </xf>
    <xf numFmtId="0" fontId="15" fillId="0" borderId="10" xfId="0" applyFont="1" applyBorder="1" applyAlignment="1">
      <alignment horizontal="left"/>
    </xf>
    <xf numFmtId="3" fontId="16" fillId="0" borderId="10" xfId="0" applyNumberFormat="1" applyFont="1" applyBorder="1" applyAlignment="1">
      <alignment horizontal="center"/>
    </xf>
    <xf numFmtId="169" fontId="15" fillId="8" borderId="10" xfId="0" applyNumberFormat="1" applyFont="1" applyFill="1" applyBorder="1"/>
    <xf numFmtId="0" fontId="17" fillId="4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49" fontId="17" fillId="4" borderId="12" xfId="0" applyNumberFormat="1" applyFont="1" applyFill="1" applyBorder="1" applyAlignment="1">
      <alignment vertical="center"/>
    </xf>
    <xf numFmtId="0" fontId="17" fillId="4" borderId="13" xfId="0" applyFont="1" applyFill="1" applyBorder="1" applyAlignment="1">
      <alignment vertical="center"/>
    </xf>
    <xf numFmtId="49" fontId="17" fillId="3" borderId="15" xfId="0" applyNumberFormat="1" applyFont="1" applyFill="1" applyBorder="1" applyAlignment="1">
      <alignment vertical="center"/>
    </xf>
    <xf numFmtId="49" fontId="17" fillId="4" borderId="15" xfId="0" applyNumberFormat="1" applyFont="1" applyFill="1" applyBorder="1" applyAlignment="1">
      <alignment vertical="center"/>
    </xf>
    <xf numFmtId="49" fontId="17" fillId="4" borderId="17" xfId="0" applyNumberFormat="1" applyFont="1" applyFill="1" applyBorder="1" applyAlignment="1">
      <alignment vertical="center"/>
    </xf>
    <xf numFmtId="0" fontId="17" fillId="4" borderId="18" xfId="0" applyFont="1" applyFill="1" applyBorder="1" applyAlignment="1">
      <alignment vertical="center"/>
    </xf>
    <xf numFmtId="0" fontId="19" fillId="2" borderId="1" xfId="0" applyFont="1" applyFill="1" applyBorder="1" applyAlignment="1">
      <alignment vertical="center"/>
    </xf>
    <xf numFmtId="49" fontId="20" fillId="2" borderId="2" xfId="0" applyNumberFormat="1" applyFont="1" applyFill="1" applyBorder="1" applyAlignment="1">
      <alignment vertical="center"/>
    </xf>
    <xf numFmtId="0" fontId="22" fillId="2" borderId="3" xfId="0" applyFont="1" applyFill="1" applyBorder="1" applyAlignment="1"/>
    <xf numFmtId="0" fontId="22" fillId="2" borderId="4" xfId="0" applyFont="1" applyFill="1" applyBorder="1" applyAlignment="1"/>
    <xf numFmtId="0" fontId="22" fillId="2" borderId="1" xfId="0" applyFont="1" applyFill="1" applyBorder="1" applyAlignment="1"/>
    <xf numFmtId="49" fontId="22" fillId="2" borderId="5" xfId="0" applyNumberFormat="1" applyFont="1" applyFill="1" applyBorder="1" applyAlignment="1">
      <alignment vertical="center"/>
    </xf>
    <xf numFmtId="0" fontId="22" fillId="2" borderId="6" xfId="0" applyFont="1" applyFill="1" applyBorder="1" applyAlignment="1"/>
    <xf numFmtId="49" fontId="22" fillId="2" borderId="7" xfId="0" applyNumberFormat="1" applyFont="1" applyFill="1" applyBorder="1" applyAlignment="1">
      <alignment vertical="center"/>
    </xf>
    <xf numFmtId="0" fontId="22" fillId="2" borderId="8" xfId="0" applyFont="1" applyFill="1" applyBorder="1" applyAlignment="1"/>
    <xf numFmtId="0" fontId="22" fillId="2" borderId="9" xfId="0" applyFont="1" applyFill="1" applyBorder="1" applyAlignment="1"/>
    <xf numFmtId="0" fontId="22" fillId="2" borderId="1" xfId="0" applyFont="1" applyFill="1" applyBorder="1" applyAlignment="1">
      <alignment vertical="center"/>
    </xf>
    <xf numFmtId="0" fontId="22" fillId="7" borderId="10" xfId="0" applyFont="1" applyFill="1" applyBorder="1" applyAlignment="1"/>
    <xf numFmtId="0" fontId="22" fillId="5" borderId="1" xfId="0" applyFont="1" applyFill="1" applyBorder="1" applyAlignment="1"/>
    <xf numFmtId="49" fontId="20" fillId="6" borderId="10" xfId="0" applyNumberFormat="1" applyFont="1" applyFill="1" applyBorder="1" applyAlignment="1">
      <alignment vertical="center"/>
    </xf>
    <xf numFmtId="49" fontId="20" fillId="6" borderId="10" xfId="0" applyNumberFormat="1" applyFont="1" applyFill="1" applyBorder="1" applyAlignment="1">
      <alignment horizontal="center" vertical="center"/>
    </xf>
    <xf numFmtId="49" fontId="22" fillId="6" borderId="10" xfId="0" applyNumberFormat="1" applyFont="1" applyFill="1" applyBorder="1" applyAlignment="1"/>
    <xf numFmtId="49" fontId="20" fillId="2" borderId="10" xfId="0" applyNumberFormat="1" applyFont="1" applyFill="1" applyBorder="1" applyAlignment="1">
      <alignment vertical="center"/>
    </xf>
    <xf numFmtId="9" fontId="22" fillId="2" borderId="10" xfId="0" applyNumberFormat="1" applyFont="1" applyFill="1" applyBorder="1" applyAlignment="1"/>
    <xf numFmtId="0" fontId="19" fillId="5" borderId="1" xfId="0" applyFont="1" applyFill="1" applyBorder="1" applyAlignment="1">
      <alignment vertical="center"/>
    </xf>
    <xf numFmtId="9" fontId="20" fillId="6" borderId="10" xfId="0" applyNumberFormat="1" applyFont="1" applyFill="1" applyBorder="1" applyAlignment="1">
      <alignment vertical="center"/>
    </xf>
    <xf numFmtId="0" fontId="19" fillId="7" borderId="10" xfId="0" applyFont="1" applyFill="1" applyBorder="1" applyAlignment="1">
      <alignment vertical="center"/>
    </xf>
    <xf numFmtId="49" fontId="23" fillId="7" borderId="10" xfId="0" applyNumberFormat="1" applyFont="1" applyFill="1" applyBorder="1" applyAlignment="1">
      <alignment vertical="center"/>
    </xf>
    <xf numFmtId="0" fontId="20" fillId="5" borderId="1" xfId="0" applyFont="1" applyFill="1" applyBorder="1" applyAlignment="1">
      <alignment vertical="center"/>
    </xf>
    <xf numFmtId="49" fontId="22" fillId="2" borderId="1" xfId="0" applyNumberFormat="1" applyFont="1" applyFill="1" applyBorder="1" applyAlignment="1">
      <alignment vertical="center"/>
    </xf>
    <xf numFmtId="3" fontId="20" fillId="2" borderId="10" xfId="0" applyNumberFormat="1" applyFont="1" applyFill="1" applyBorder="1" applyAlignment="1">
      <alignment vertical="center"/>
    </xf>
    <xf numFmtId="0" fontId="20" fillId="2" borderId="10" xfId="0" applyNumberFormat="1" applyFont="1" applyFill="1" applyBorder="1" applyAlignment="1">
      <alignment vertical="center"/>
    </xf>
    <xf numFmtId="165" fontId="20" fillId="2" borderId="10" xfId="0" applyNumberFormat="1" applyFont="1" applyFill="1" applyBorder="1" applyAlignment="1">
      <alignment vertical="center"/>
    </xf>
    <xf numFmtId="165" fontId="20" fillId="6" borderId="10" xfId="0" applyNumberFormat="1" applyFont="1" applyFill="1" applyBorder="1" applyAlignment="1">
      <alignment vertical="center"/>
    </xf>
    <xf numFmtId="0" fontId="25" fillId="2" borderId="1" xfId="0" applyFont="1" applyFill="1" applyBorder="1" applyAlignment="1">
      <alignment vertical="center"/>
    </xf>
    <xf numFmtId="41" fontId="20" fillId="6" borderId="10" xfId="7" applyFont="1" applyFill="1" applyBorder="1" applyAlignment="1">
      <alignment vertical="center"/>
    </xf>
    <xf numFmtId="0" fontId="22" fillId="0" borderId="1" xfId="0" applyNumberFormat="1" applyFont="1" applyBorder="1" applyAlignment="1"/>
    <xf numFmtId="3" fontId="14" fillId="8" borderId="10" xfId="0" applyNumberFormat="1" applyFont="1" applyFill="1" applyBorder="1" applyAlignment="1">
      <alignment horizontal="right"/>
    </xf>
    <xf numFmtId="17" fontId="16" fillId="8" borderId="10" xfId="0" applyNumberFormat="1" applyFont="1" applyFill="1" applyBorder="1" applyAlignment="1">
      <alignment horizontal="right"/>
    </xf>
    <xf numFmtId="3" fontId="16" fillId="8" borderId="10" xfId="0" applyNumberFormat="1" applyFont="1" applyFill="1" applyBorder="1" applyAlignment="1">
      <alignment horizontal="right"/>
    </xf>
    <xf numFmtId="0" fontId="16" fillId="8" borderId="10" xfId="0" applyFont="1" applyFill="1" applyBorder="1" applyAlignment="1">
      <alignment horizontal="right"/>
    </xf>
    <xf numFmtId="0" fontId="16" fillId="0" borderId="10" xfId="0" applyFont="1" applyBorder="1" applyAlignment="1">
      <alignment horizontal="right"/>
    </xf>
    <xf numFmtId="164" fontId="17" fillId="4" borderId="14" xfId="0" applyNumberFormat="1" applyFont="1" applyFill="1" applyBorder="1" applyAlignment="1">
      <alignment vertical="center"/>
    </xf>
    <xf numFmtId="164" fontId="17" fillId="3" borderId="16" xfId="0" applyNumberFormat="1" applyFont="1" applyFill="1" applyBorder="1" applyAlignment="1">
      <alignment vertical="center"/>
    </xf>
    <xf numFmtId="164" fontId="17" fillId="4" borderId="16" xfId="0" applyNumberFormat="1" applyFont="1" applyFill="1" applyBorder="1" applyAlignment="1">
      <alignment vertical="center"/>
    </xf>
    <xf numFmtId="164" fontId="17" fillId="4" borderId="19" xfId="0" applyNumberFormat="1" applyFont="1" applyFill="1" applyBorder="1" applyAlignment="1">
      <alignment vertical="center"/>
    </xf>
    <xf numFmtId="49" fontId="23" fillId="7" borderId="10" xfId="0" applyNumberFormat="1" applyFont="1" applyFill="1" applyBorder="1" applyAlignment="1">
      <alignment vertical="center"/>
    </xf>
    <xf numFmtId="49" fontId="7" fillId="2" borderId="10" xfId="0" applyNumberFormat="1" applyFont="1" applyFill="1" applyBorder="1" applyAlignment="1">
      <alignment wrapText="1"/>
    </xf>
    <xf numFmtId="49" fontId="5" fillId="3" borderId="10" xfId="0" applyNumberFormat="1" applyFont="1" applyFill="1" applyBorder="1" applyAlignment="1">
      <alignment wrapText="1"/>
    </xf>
    <xf numFmtId="49" fontId="7" fillId="2" borderId="10" xfId="0" applyNumberFormat="1" applyFont="1" applyFill="1" applyBorder="1" applyAlignment="1"/>
    <xf numFmtId="49" fontId="8" fillId="3" borderId="10" xfId="0" applyNumberFormat="1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49" fontId="7" fillId="8" borderId="10" xfId="0" applyNumberFormat="1" applyFont="1" applyFill="1" applyBorder="1" applyAlignment="1">
      <alignment horizontal="right" wrapText="1"/>
    </xf>
  </cellXfs>
  <cellStyles count="9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3 2" xfId="8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483055</xdr:colOff>
      <xdr:row>0</xdr:row>
      <xdr:rowOff>183696</xdr:rowOff>
    </xdr:from>
    <xdr:to>
      <xdr:col>7</xdr:col>
      <xdr:colOff>19844</xdr:colOff>
      <xdr:row>7</xdr:row>
      <xdr:rowOff>25280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3055" y="183696"/>
          <a:ext cx="6492023" cy="11611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U74"/>
  <sheetViews>
    <sheetView showGridLines="0" tabSelected="1" zoomScale="96" zoomScaleNormal="96" workbookViewId="0">
      <selection activeCell="C13" sqref="C13:C14"/>
    </sheetView>
  </sheetViews>
  <sheetFormatPr baseColWidth="10" defaultColWidth="10.85546875" defaultRowHeight="11.25" customHeight="1"/>
  <cols>
    <col min="1" max="1" width="7.42578125" style="5" customWidth="1"/>
    <col min="2" max="2" width="28" style="5" customWidth="1"/>
    <col min="3" max="3" width="19.42578125" style="5" customWidth="1"/>
    <col min="4" max="4" width="11" style="5" customWidth="1"/>
    <col min="5" max="5" width="14.42578125" style="5" customWidth="1"/>
    <col min="6" max="6" width="8.28515625" style="5" customWidth="1"/>
    <col min="7" max="7" width="15.5703125" style="5" customWidth="1"/>
    <col min="8" max="255" width="10.85546875" style="1" customWidth="1"/>
  </cols>
  <sheetData>
    <row r="1" spans="1:7" ht="15" customHeight="1">
      <c r="A1" s="19"/>
      <c r="B1" s="19"/>
      <c r="C1" s="19"/>
      <c r="D1" s="19"/>
      <c r="E1" s="19"/>
      <c r="F1" s="19"/>
      <c r="G1" s="19"/>
    </row>
    <row r="2" spans="1:7" ht="15" customHeight="1">
      <c r="A2" s="19"/>
      <c r="B2" s="19"/>
      <c r="C2" s="19"/>
      <c r="D2" s="19"/>
      <c r="E2" s="19"/>
      <c r="F2" s="19"/>
      <c r="G2" s="19"/>
    </row>
    <row r="3" spans="1:7" ht="15" customHeight="1">
      <c r="A3" s="19"/>
      <c r="B3" s="19"/>
      <c r="C3" s="19"/>
      <c r="D3" s="19"/>
      <c r="E3" s="19"/>
      <c r="F3" s="19"/>
      <c r="G3" s="19"/>
    </row>
    <row r="4" spans="1:7" ht="15" customHeight="1">
      <c r="A4" s="19"/>
      <c r="B4" s="19"/>
      <c r="C4" s="19"/>
      <c r="D4" s="19"/>
      <c r="E4" s="19"/>
      <c r="F4" s="19"/>
      <c r="G4" s="19"/>
    </row>
    <row r="5" spans="1:7" ht="15" customHeight="1">
      <c r="A5" s="19"/>
      <c r="B5" s="19"/>
      <c r="C5" s="19"/>
      <c r="D5" s="19"/>
      <c r="E5" s="19"/>
      <c r="F5" s="19"/>
      <c r="G5" s="19"/>
    </row>
    <row r="6" spans="1:7" ht="15" customHeight="1">
      <c r="A6" s="19"/>
      <c r="B6" s="19"/>
      <c r="C6" s="19"/>
      <c r="D6" s="19"/>
      <c r="E6" s="19"/>
      <c r="F6" s="19"/>
      <c r="G6" s="19"/>
    </row>
    <row r="7" spans="1:7" ht="15" customHeight="1">
      <c r="A7" s="19"/>
      <c r="B7" s="19"/>
      <c r="C7" s="19"/>
      <c r="D7" s="19"/>
      <c r="E7" s="19"/>
      <c r="F7" s="19"/>
      <c r="G7" s="19"/>
    </row>
    <row r="8" spans="1:7" ht="15" customHeight="1">
      <c r="A8" s="19"/>
      <c r="B8" s="19"/>
      <c r="C8" s="19"/>
      <c r="D8" s="19"/>
      <c r="E8" s="19"/>
      <c r="F8" s="19"/>
      <c r="G8" s="19"/>
    </row>
    <row r="9" spans="1:7" ht="12" customHeight="1">
      <c r="A9" s="19"/>
      <c r="B9" s="6" t="s">
        <v>0</v>
      </c>
      <c r="C9" s="28" t="s">
        <v>57</v>
      </c>
      <c r="D9" s="20"/>
      <c r="E9" s="99" t="s">
        <v>61</v>
      </c>
      <c r="F9" s="99"/>
      <c r="G9" s="88">
        <v>50</v>
      </c>
    </row>
    <row r="10" spans="1:7" ht="15" customHeight="1">
      <c r="A10" s="19"/>
      <c r="B10" s="7" t="s">
        <v>1</v>
      </c>
      <c r="C10" s="29" t="s">
        <v>62</v>
      </c>
      <c r="D10" s="21"/>
      <c r="E10" s="98" t="s">
        <v>2</v>
      </c>
      <c r="F10" s="98"/>
      <c r="G10" s="89" t="s">
        <v>58</v>
      </c>
    </row>
    <row r="11" spans="1:7" ht="15" customHeight="1">
      <c r="A11" s="19"/>
      <c r="B11" s="7" t="s">
        <v>3</v>
      </c>
      <c r="C11" s="30" t="s">
        <v>53</v>
      </c>
      <c r="D11" s="21"/>
      <c r="E11" s="98" t="s">
        <v>64</v>
      </c>
      <c r="F11" s="98"/>
      <c r="G11" s="90">
        <v>25000</v>
      </c>
    </row>
    <row r="12" spans="1:7" ht="11.25" customHeight="1">
      <c r="A12" s="19"/>
      <c r="B12" s="7" t="s">
        <v>4</v>
      </c>
      <c r="C12" s="31" t="s">
        <v>52</v>
      </c>
      <c r="D12" s="21"/>
      <c r="E12" s="32" t="s">
        <v>5</v>
      </c>
      <c r="F12" s="33"/>
      <c r="G12" s="90">
        <f>G9*G11</f>
        <v>1250000</v>
      </c>
    </row>
    <row r="13" spans="1:7" ht="11.25" customHeight="1">
      <c r="A13" s="19"/>
      <c r="B13" s="7" t="s">
        <v>6</v>
      </c>
      <c r="C13" s="103" t="s">
        <v>80</v>
      </c>
      <c r="D13" s="21"/>
      <c r="E13" s="98" t="s">
        <v>7</v>
      </c>
      <c r="F13" s="98"/>
      <c r="G13" s="91" t="s">
        <v>59</v>
      </c>
    </row>
    <row r="14" spans="1:7" ht="25.5" customHeight="1">
      <c r="A14" s="19"/>
      <c r="B14" s="7" t="s">
        <v>8</v>
      </c>
      <c r="C14" s="103" t="s">
        <v>81</v>
      </c>
      <c r="D14" s="21"/>
      <c r="E14" s="98" t="s">
        <v>65</v>
      </c>
      <c r="F14" s="98"/>
      <c r="G14" s="89" t="s">
        <v>66</v>
      </c>
    </row>
    <row r="15" spans="1:7" ht="18" customHeight="1">
      <c r="A15" s="19"/>
      <c r="B15" s="7" t="s">
        <v>9</v>
      </c>
      <c r="C15" s="30" t="s">
        <v>79</v>
      </c>
      <c r="D15" s="21"/>
      <c r="E15" s="100" t="s">
        <v>10</v>
      </c>
      <c r="F15" s="100"/>
      <c r="G15" s="92" t="s">
        <v>60</v>
      </c>
    </row>
    <row r="16" spans="1:7" ht="12" customHeight="1">
      <c r="A16" s="19"/>
      <c r="B16" s="22"/>
      <c r="C16" s="23"/>
      <c r="D16" s="20"/>
      <c r="E16" s="20"/>
      <c r="F16" s="20"/>
      <c r="G16" s="24"/>
    </row>
    <row r="17" spans="1:7" ht="12" customHeight="1">
      <c r="A17" s="19"/>
      <c r="B17" s="101" t="s">
        <v>63</v>
      </c>
      <c r="C17" s="101"/>
      <c r="D17" s="101"/>
      <c r="E17" s="101"/>
      <c r="F17" s="101"/>
      <c r="G17" s="101"/>
    </row>
    <row r="18" spans="1:7" ht="12" customHeight="1">
      <c r="A18" s="19"/>
      <c r="B18" s="20"/>
      <c r="C18" s="25"/>
      <c r="D18" s="25"/>
      <c r="E18" s="25"/>
      <c r="F18" s="20"/>
      <c r="G18" s="20"/>
    </row>
    <row r="19" spans="1:7" ht="12" customHeight="1">
      <c r="A19" s="19"/>
      <c r="B19" s="35" t="s">
        <v>11</v>
      </c>
      <c r="C19" s="36"/>
      <c r="D19" s="36"/>
      <c r="E19" s="36"/>
      <c r="F19" s="36"/>
      <c r="G19" s="36"/>
    </row>
    <row r="20" spans="1:7" ht="24" customHeight="1">
      <c r="A20" s="19"/>
      <c r="B20" s="14" t="s">
        <v>12</v>
      </c>
      <c r="C20" s="14" t="s">
        <v>13</v>
      </c>
      <c r="D20" s="14" t="s">
        <v>54</v>
      </c>
      <c r="E20" s="14" t="s">
        <v>15</v>
      </c>
      <c r="F20" s="14" t="s">
        <v>16</v>
      </c>
      <c r="G20" s="14" t="s">
        <v>17</v>
      </c>
    </row>
    <row r="21" spans="1:7" ht="12" customHeight="1">
      <c r="A21" s="19"/>
      <c r="B21" s="8" t="s">
        <v>68</v>
      </c>
      <c r="C21" s="9" t="s">
        <v>67</v>
      </c>
      <c r="D21" s="10">
        <v>10</v>
      </c>
      <c r="E21" s="11" t="s">
        <v>69</v>
      </c>
      <c r="F21" s="12">
        <v>30000</v>
      </c>
      <c r="G21" s="13">
        <f>F21*D21</f>
        <v>300000</v>
      </c>
    </row>
    <row r="22" spans="1:7" ht="12.75" customHeight="1">
      <c r="A22" s="19"/>
      <c r="B22" s="18" t="s">
        <v>18</v>
      </c>
      <c r="C22" s="15"/>
      <c r="D22" s="15"/>
      <c r="E22" s="15"/>
      <c r="F22" s="16"/>
      <c r="G22" s="17">
        <f>SUM(G21:G21)</f>
        <v>300000</v>
      </c>
    </row>
    <row r="23" spans="1:7" ht="12" customHeight="1">
      <c r="A23" s="19"/>
      <c r="B23" s="21"/>
      <c r="C23" s="21"/>
      <c r="D23" s="21"/>
      <c r="E23" s="21"/>
      <c r="F23" s="37"/>
      <c r="G23" s="37"/>
    </row>
    <row r="24" spans="1:7" ht="12" customHeight="1">
      <c r="A24" s="19"/>
      <c r="B24" s="38" t="s">
        <v>19</v>
      </c>
      <c r="C24" s="39"/>
      <c r="D24" s="39"/>
      <c r="E24" s="39"/>
      <c r="F24" s="36"/>
      <c r="G24" s="36"/>
    </row>
    <row r="25" spans="1:7" ht="24" customHeight="1">
      <c r="A25" s="19"/>
      <c r="B25" s="34" t="s">
        <v>12</v>
      </c>
      <c r="C25" s="14" t="s">
        <v>13</v>
      </c>
      <c r="D25" s="14" t="s">
        <v>14</v>
      </c>
      <c r="E25" s="34" t="s">
        <v>15</v>
      </c>
      <c r="F25" s="14" t="s">
        <v>16</v>
      </c>
      <c r="G25" s="34" t="s">
        <v>17</v>
      </c>
    </row>
    <row r="26" spans="1:7" ht="12" customHeight="1">
      <c r="A26" s="19"/>
      <c r="B26" s="40" t="s">
        <v>70</v>
      </c>
      <c r="C26" s="41"/>
      <c r="D26" s="41"/>
      <c r="E26" s="41"/>
      <c r="F26" s="42"/>
      <c r="G26" s="43"/>
    </row>
    <row r="27" spans="1:7" ht="12" customHeight="1">
      <c r="A27" s="19"/>
      <c r="B27" s="18" t="s">
        <v>20</v>
      </c>
      <c r="C27" s="15"/>
      <c r="D27" s="15"/>
      <c r="E27" s="15"/>
      <c r="F27" s="16"/>
      <c r="G27" s="16"/>
    </row>
    <row r="28" spans="1:7" ht="12" customHeight="1">
      <c r="A28" s="19"/>
      <c r="B28" s="21"/>
      <c r="C28" s="21"/>
      <c r="D28" s="21"/>
      <c r="E28" s="21"/>
      <c r="F28" s="37"/>
      <c r="G28" s="37"/>
    </row>
    <row r="29" spans="1:7" ht="12" customHeight="1">
      <c r="A29" s="19"/>
      <c r="B29" s="35" t="s">
        <v>21</v>
      </c>
      <c r="C29" s="39"/>
      <c r="D29" s="39"/>
      <c r="E29" s="39"/>
      <c r="F29" s="36"/>
      <c r="G29" s="36"/>
    </row>
    <row r="30" spans="1:7" ht="24" customHeight="1">
      <c r="A30" s="19"/>
      <c r="B30" s="34" t="s">
        <v>12</v>
      </c>
      <c r="C30" s="34" t="s">
        <v>13</v>
      </c>
      <c r="D30" s="34" t="s">
        <v>55</v>
      </c>
      <c r="E30" s="34" t="s">
        <v>15</v>
      </c>
      <c r="F30" s="14" t="s">
        <v>16</v>
      </c>
      <c r="G30" s="34" t="s">
        <v>17</v>
      </c>
    </row>
    <row r="31" spans="1:7" ht="12.75" customHeight="1">
      <c r="A31" s="19"/>
      <c r="B31" s="44" t="s">
        <v>70</v>
      </c>
      <c r="C31" s="41"/>
      <c r="D31" s="102"/>
      <c r="E31" s="102"/>
      <c r="F31" s="45"/>
      <c r="G31" s="45"/>
    </row>
    <row r="32" spans="1:7" ht="12.75" customHeight="1">
      <c r="A32" s="19"/>
      <c r="B32" s="18" t="s">
        <v>22</v>
      </c>
      <c r="C32" s="15"/>
      <c r="D32" s="15"/>
      <c r="E32" s="15"/>
      <c r="F32" s="16"/>
      <c r="G32" s="17"/>
    </row>
    <row r="33" spans="1:11" ht="12" customHeight="1">
      <c r="A33" s="19"/>
      <c r="B33" s="20"/>
      <c r="C33" s="20"/>
      <c r="D33" s="20"/>
      <c r="E33" s="20"/>
      <c r="F33" s="26"/>
      <c r="G33" s="26"/>
    </row>
    <row r="34" spans="1:11" ht="12" customHeight="1">
      <c r="A34" s="19"/>
      <c r="B34" s="35" t="s">
        <v>23</v>
      </c>
      <c r="C34" s="39"/>
      <c r="D34" s="39"/>
      <c r="E34" s="39"/>
      <c r="F34" s="36"/>
      <c r="G34" s="36"/>
    </row>
    <row r="35" spans="1:11" ht="24" customHeight="1">
      <c r="A35" s="19"/>
      <c r="B35" s="14" t="s">
        <v>24</v>
      </c>
      <c r="C35" s="14" t="s">
        <v>25</v>
      </c>
      <c r="D35" s="14" t="s">
        <v>56</v>
      </c>
      <c r="E35" s="14" t="s">
        <v>15</v>
      </c>
      <c r="F35" s="14" t="s">
        <v>16</v>
      </c>
      <c r="G35" s="14" t="s">
        <v>17</v>
      </c>
      <c r="K35" s="5"/>
    </row>
    <row r="36" spans="1:11" ht="12.75" customHeight="1">
      <c r="A36" s="19"/>
      <c r="B36" s="46" t="s">
        <v>73</v>
      </c>
      <c r="C36" s="11" t="s">
        <v>71</v>
      </c>
      <c r="D36" s="11">
        <v>1000</v>
      </c>
      <c r="E36" s="11" t="s">
        <v>72</v>
      </c>
      <c r="F36" s="47">
        <v>300</v>
      </c>
      <c r="G36" s="48">
        <f>F36*D36*1.19</f>
        <v>357000</v>
      </c>
      <c r="K36" s="5"/>
    </row>
    <row r="37" spans="1:11" ht="13.5" customHeight="1">
      <c r="A37" s="19"/>
      <c r="B37" s="18" t="s">
        <v>27</v>
      </c>
      <c r="C37" s="15"/>
      <c r="D37" s="15"/>
      <c r="E37" s="15"/>
      <c r="F37" s="16"/>
      <c r="G37" s="17">
        <f>SUM(G36:G36)</f>
        <v>357000</v>
      </c>
    </row>
    <row r="38" spans="1:11" ht="12" customHeight="1">
      <c r="A38" s="19"/>
      <c r="B38" s="20"/>
      <c r="C38" s="20"/>
      <c r="D38" s="20"/>
      <c r="E38" s="27"/>
      <c r="F38" s="26"/>
      <c r="G38" s="26"/>
    </row>
    <row r="39" spans="1:11" ht="12" customHeight="1">
      <c r="A39" s="19"/>
      <c r="B39" s="35" t="s">
        <v>28</v>
      </c>
      <c r="C39" s="39"/>
      <c r="D39" s="39"/>
      <c r="E39" s="39"/>
      <c r="F39" s="36"/>
      <c r="G39" s="36"/>
    </row>
    <row r="40" spans="1:11" ht="24" customHeight="1">
      <c r="A40" s="19"/>
      <c r="B40" s="34" t="s">
        <v>29</v>
      </c>
      <c r="C40" s="14" t="s">
        <v>25</v>
      </c>
      <c r="D40" s="14" t="s">
        <v>26</v>
      </c>
      <c r="E40" s="34" t="s">
        <v>15</v>
      </c>
      <c r="F40" s="14" t="s">
        <v>16</v>
      </c>
      <c r="G40" s="34" t="s">
        <v>17</v>
      </c>
    </row>
    <row r="41" spans="1:11" ht="15.75" customHeight="1">
      <c r="A41" s="19"/>
      <c r="B41" s="44" t="s">
        <v>70</v>
      </c>
      <c r="C41" s="41"/>
      <c r="D41" s="41"/>
      <c r="E41" s="41"/>
      <c r="F41" s="45"/>
      <c r="G41" s="45"/>
    </row>
    <row r="42" spans="1:11" ht="13.5" customHeight="1">
      <c r="A42" s="19"/>
      <c r="B42" s="18" t="s">
        <v>30</v>
      </c>
      <c r="C42" s="15"/>
      <c r="D42" s="15"/>
      <c r="E42" s="15"/>
      <c r="F42" s="16"/>
      <c r="G42" s="17"/>
    </row>
    <row r="43" spans="1:11" ht="12" customHeight="1">
      <c r="A43" s="19"/>
      <c r="B43" s="20"/>
      <c r="C43" s="20"/>
      <c r="D43" s="20"/>
      <c r="E43" s="20"/>
      <c r="F43" s="26"/>
      <c r="G43" s="26"/>
    </row>
    <row r="44" spans="1:11" ht="12" customHeight="1">
      <c r="A44" s="19"/>
      <c r="B44" s="51" t="s">
        <v>31</v>
      </c>
      <c r="C44" s="52"/>
      <c r="D44" s="52"/>
      <c r="E44" s="52"/>
      <c r="F44" s="52"/>
      <c r="G44" s="93">
        <f>G22+G32+G37+G42</f>
        <v>657000</v>
      </c>
    </row>
    <row r="45" spans="1:11" ht="12" customHeight="1">
      <c r="A45" s="19"/>
      <c r="B45" s="53" t="s">
        <v>32</v>
      </c>
      <c r="C45" s="50"/>
      <c r="D45" s="50"/>
      <c r="E45" s="50"/>
      <c r="F45" s="50"/>
      <c r="G45" s="94">
        <f>G44*0.05</f>
        <v>32850</v>
      </c>
    </row>
    <row r="46" spans="1:11" ht="12" customHeight="1">
      <c r="A46" s="19"/>
      <c r="B46" s="54" t="s">
        <v>33</v>
      </c>
      <c r="C46" s="49"/>
      <c r="D46" s="49"/>
      <c r="E46" s="49"/>
      <c r="F46" s="49"/>
      <c r="G46" s="95">
        <f>G45+G44</f>
        <v>689850</v>
      </c>
    </row>
    <row r="47" spans="1:11" ht="12" customHeight="1">
      <c r="A47" s="19"/>
      <c r="B47" s="53" t="s">
        <v>34</v>
      </c>
      <c r="C47" s="50"/>
      <c r="D47" s="50"/>
      <c r="E47" s="50"/>
      <c r="F47" s="50"/>
      <c r="G47" s="94">
        <f>G12</f>
        <v>1250000</v>
      </c>
    </row>
    <row r="48" spans="1:11" ht="12" customHeight="1">
      <c r="A48" s="19"/>
      <c r="B48" s="55" t="s">
        <v>35</v>
      </c>
      <c r="C48" s="56"/>
      <c r="D48" s="56"/>
      <c r="E48" s="56"/>
      <c r="F48" s="56"/>
      <c r="G48" s="96">
        <f>G47-G46</f>
        <v>560150</v>
      </c>
    </row>
    <row r="49" spans="1:7" ht="12" customHeight="1">
      <c r="A49" s="19"/>
      <c r="B49" s="80" t="s">
        <v>75</v>
      </c>
      <c r="C49" s="57"/>
      <c r="D49" s="57"/>
      <c r="E49" s="57"/>
      <c r="F49" s="57"/>
      <c r="G49" s="2"/>
    </row>
    <row r="50" spans="1:7" ht="12" customHeight="1" thickBot="1">
      <c r="A50" s="19"/>
      <c r="B50" s="67"/>
      <c r="C50" s="57"/>
      <c r="D50" s="57"/>
      <c r="E50" s="57"/>
      <c r="F50" s="57"/>
      <c r="G50" s="2"/>
    </row>
    <row r="51" spans="1:7" ht="12" customHeight="1">
      <c r="A51" s="19"/>
      <c r="B51" s="58" t="s">
        <v>74</v>
      </c>
      <c r="C51" s="59"/>
      <c r="D51" s="59"/>
      <c r="E51" s="59"/>
      <c r="F51" s="60"/>
      <c r="G51" s="2"/>
    </row>
    <row r="52" spans="1:7" ht="12" customHeight="1">
      <c r="A52" s="19"/>
      <c r="B52" s="62" t="s">
        <v>36</v>
      </c>
      <c r="C52" s="61"/>
      <c r="D52" s="61"/>
      <c r="E52" s="61"/>
      <c r="F52" s="63"/>
      <c r="G52" s="2"/>
    </row>
    <row r="53" spans="1:7" ht="12" customHeight="1">
      <c r="A53" s="19"/>
      <c r="B53" s="62" t="s">
        <v>37</v>
      </c>
      <c r="C53" s="61"/>
      <c r="D53" s="61"/>
      <c r="E53" s="61"/>
      <c r="F53" s="63"/>
      <c r="G53" s="2"/>
    </row>
    <row r="54" spans="1:7" ht="12" customHeight="1">
      <c r="A54" s="19"/>
      <c r="B54" s="62" t="s">
        <v>38</v>
      </c>
      <c r="C54" s="61"/>
      <c r="D54" s="61"/>
      <c r="E54" s="61"/>
      <c r="F54" s="63"/>
      <c r="G54" s="2"/>
    </row>
    <row r="55" spans="1:7" ht="12" customHeight="1">
      <c r="A55" s="19"/>
      <c r="B55" s="62" t="s">
        <v>39</v>
      </c>
      <c r="C55" s="61"/>
      <c r="D55" s="61"/>
      <c r="E55" s="61"/>
      <c r="F55" s="63"/>
      <c r="G55" s="2"/>
    </row>
    <row r="56" spans="1:7" ht="12" customHeight="1">
      <c r="A56" s="19"/>
      <c r="B56" s="62" t="s">
        <v>40</v>
      </c>
      <c r="C56" s="61"/>
      <c r="D56" s="61"/>
      <c r="E56" s="61"/>
      <c r="F56" s="63"/>
      <c r="G56" s="2"/>
    </row>
    <row r="57" spans="1:7" ht="12" customHeight="1" thickBot="1">
      <c r="A57" s="19"/>
      <c r="B57" s="64" t="s">
        <v>41</v>
      </c>
      <c r="C57" s="65"/>
      <c r="D57" s="65"/>
      <c r="E57" s="65"/>
      <c r="F57" s="66"/>
      <c r="G57" s="2"/>
    </row>
    <row r="58" spans="1:7" ht="12" customHeight="1">
      <c r="A58" s="19"/>
      <c r="B58" s="67"/>
      <c r="C58" s="61"/>
      <c r="D58" s="61"/>
      <c r="E58" s="61"/>
      <c r="F58" s="61"/>
      <c r="G58" s="2"/>
    </row>
    <row r="59" spans="1:7" ht="12" customHeight="1">
      <c r="A59" s="19"/>
      <c r="B59" s="97" t="s">
        <v>42</v>
      </c>
      <c r="C59" s="97"/>
      <c r="D59" s="68"/>
      <c r="E59" s="69"/>
      <c r="F59" s="69"/>
      <c r="G59" s="2"/>
    </row>
    <row r="60" spans="1:7" ht="12" customHeight="1">
      <c r="A60" s="19"/>
      <c r="B60" s="70" t="s">
        <v>29</v>
      </c>
      <c r="C60" s="71" t="s">
        <v>43</v>
      </c>
      <c r="D60" s="72" t="s">
        <v>44</v>
      </c>
      <c r="E60" s="69"/>
      <c r="F60" s="69"/>
      <c r="G60" s="2"/>
    </row>
    <row r="61" spans="1:7" ht="12" customHeight="1">
      <c r="A61" s="19"/>
      <c r="B61" s="73" t="s">
        <v>45</v>
      </c>
      <c r="C61" s="81">
        <f>G22</f>
        <v>300000</v>
      </c>
      <c r="D61" s="74">
        <f>(C61/C67)</f>
        <v>0.43487714720591431</v>
      </c>
      <c r="E61" s="69"/>
      <c r="F61" s="69"/>
      <c r="G61" s="2"/>
    </row>
    <row r="62" spans="1:7" ht="12" customHeight="1">
      <c r="A62" s="19"/>
      <c r="B62" s="73" t="s">
        <v>46</v>
      </c>
      <c r="C62" s="82">
        <v>0</v>
      </c>
      <c r="D62" s="74">
        <v>0</v>
      </c>
      <c r="E62" s="69"/>
      <c r="F62" s="69"/>
      <c r="G62" s="2"/>
    </row>
    <row r="63" spans="1:7" ht="12" customHeight="1">
      <c r="A63" s="19"/>
      <c r="B63" s="73" t="s">
        <v>47</v>
      </c>
      <c r="C63" s="81">
        <f>G32</f>
        <v>0</v>
      </c>
      <c r="D63" s="74">
        <f>(C63/C67)</f>
        <v>0</v>
      </c>
      <c r="E63" s="69"/>
      <c r="F63" s="69"/>
      <c r="G63" s="2"/>
    </row>
    <row r="64" spans="1:7" ht="12" customHeight="1">
      <c r="A64" s="19"/>
      <c r="B64" s="73" t="s">
        <v>24</v>
      </c>
      <c r="C64" s="81">
        <f>G37</f>
        <v>357000</v>
      </c>
      <c r="D64" s="74">
        <f>(C64/C67)</f>
        <v>0.51750380517503802</v>
      </c>
      <c r="E64" s="69"/>
      <c r="F64" s="69"/>
      <c r="G64" s="2"/>
    </row>
    <row r="65" spans="1:7" ht="12" customHeight="1">
      <c r="A65" s="19"/>
      <c r="B65" s="73" t="s">
        <v>48</v>
      </c>
      <c r="C65" s="83">
        <f>G42</f>
        <v>0</v>
      </c>
      <c r="D65" s="74">
        <f>(C65/C67)</f>
        <v>0</v>
      </c>
      <c r="E65" s="75"/>
      <c r="F65" s="75"/>
      <c r="G65" s="2"/>
    </row>
    <row r="66" spans="1:7" ht="12" customHeight="1">
      <c r="A66" s="19"/>
      <c r="B66" s="73" t="s">
        <v>49</v>
      </c>
      <c r="C66" s="83">
        <f>G45</f>
        <v>32850</v>
      </c>
      <c r="D66" s="74">
        <f>(C66/C67)</f>
        <v>4.7619047619047616E-2</v>
      </c>
      <c r="E66" s="75"/>
      <c r="F66" s="75"/>
      <c r="G66" s="2"/>
    </row>
    <row r="67" spans="1:7" ht="12" customHeight="1">
      <c r="A67" s="19"/>
      <c r="B67" s="70" t="s">
        <v>76</v>
      </c>
      <c r="C67" s="84">
        <f>SUM(C61:C66)</f>
        <v>689850</v>
      </c>
      <c r="D67" s="76">
        <f>SUM(D61:D66)</f>
        <v>1</v>
      </c>
      <c r="E67" s="75"/>
      <c r="F67" s="75"/>
      <c r="G67" s="2"/>
    </row>
    <row r="68" spans="1:7" ht="12" customHeight="1">
      <c r="A68" s="19"/>
      <c r="B68" s="67"/>
      <c r="C68" s="57"/>
      <c r="D68" s="57"/>
      <c r="E68" s="57"/>
      <c r="F68" s="57"/>
      <c r="G68" s="2"/>
    </row>
    <row r="69" spans="1:7" ht="12" customHeight="1">
      <c r="A69" s="19"/>
      <c r="B69" s="85"/>
      <c r="C69" s="57"/>
      <c r="D69" s="57"/>
      <c r="E69" s="57"/>
      <c r="F69" s="57"/>
      <c r="G69" s="2"/>
    </row>
    <row r="70" spans="1:7" ht="12" customHeight="1">
      <c r="A70" s="19"/>
      <c r="B70" s="77"/>
      <c r="C70" s="78" t="s">
        <v>50</v>
      </c>
      <c r="D70" s="77"/>
      <c r="E70" s="77"/>
      <c r="F70" s="75"/>
      <c r="G70" s="2"/>
    </row>
    <row r="71" spans="1:7" ht="12" customHeight="1">
      <c r="A71" s="19"/>
      <c r="B71" s="70" t="s">
        <v>78</v>
      </c>
      <c r="C71" s="86">
        <v>40</v>
      </c>
      <c r="D71" s="86">
        <v>50</v>
      </c>
      <c r="E71" s="86">
        <v>60</v>
      </c>
      <c r="F71" s="79"/>
      <c r="G71" s="3"/>
    </row>
    <row r="72" spans="1:7" ht="12" customHeight="1">
      <c r="A72" s="19"/>
      <c r="B72" s="70" t="s">
        <v>77</v>
      </c>
      <c r="C72" s="86">
        <f>(551292/C71)</f>
        <v>13782.3</v>
      </c>
      <c r="D72" s="86">
        <f>551292/D71</f>
        <v>11025.84</v>
      </c>
      <c r="E72" s="86">
        <f>(551292/E71)</f>
        <v>9188.2000000000007</v>
      </c>
      <c r="F72" s="79"/>
      <c r="G72" s="3"/>
    </row>
    <row r="73" spans="1:7" ht="12" customHeight="1">
      <c r="A73" s="19"/>
      <c r="B73" s="80" t="s">
        <v>51</v>
      </c>
      <c r="C73" s="61"/>
      <c r="D73" s="61"/>
      <c r="E73" s="61"/>
      <c r="F73" s="61"/>
      <c r="G73" s="4"/>
    </row>
    <row r="74" spans="1:7" ht="12" customHeight="1">
      <c r="B74" s="87"/>
      <c r="C74" s="87"/>
      <c r="D74" s="87"/>
      <c r="E74" s="87"/>
      <c r="F74" s="87"/>
    </row>
  </sheetData>
  <mergeCells count="9">
    <mergeCell ref="B59:C59"/>
    <mergeCell ref="E13:F13"/>
    <mergeCell ref="E11:F11"/>
    <mergeCell ref="E10:F10"/>
    <mergeCell ref="E9:F9"/>
    <mergeCell ref="E14:F14"/>
    <mergeCell ref="E15:F15"/>
    <mergeCell ref="B17:G17"/>
    <mergeCell ref="D31:E31"/>
  </mergeCells>
  <pageMargins left="0.74803149606299213" right="0.74803149606299213" top="0.98425196850393704" bottom="0.98425196850393704" header="0" footer="0"/>
  <pageSetup scale="8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PAVOS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cp:lastPrinted>2022-03-07T21:41:26Z</cp:lastPrinted>
  <dcterms:created xsi:type="dcterms:W3CDTF">2020-11-27T12:49:26Z</dcterms:created>
  <dcterms:modified xsi:type="dcterms:W3CDTF">2022-07-26T15:14:26Z</dcterms:modified>
</cp:coreProperties>
</file>